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List1" sheetId="1" state="visible" r:id="rId2"/>
    <sheet name="List3" sheetId="2" state="visible" r:id="rId3"/>
    <sheet name="List4" sheetId="3" state="visible" r:id="rId4"/>
    <sheet name="List2" sheetId="4" state="visible" r:id="rId5"/>
  </sheets>
  <definedNames>
    <definedName function="false" hidden="true" localSheetId="0" name="_xlnm._FilterDatabase" vbProcedure="false">List1!$B$3:$V$117</definedName>
    <definedName function="false" hidden="false" localSheetId="0" name="_xlnm._FilterDatabase" vbProcedure="false">List1!$B$3:$V$117</definedName>
    <definedName function="false" hidden="false" localSheetId="0" name="_xlnm._FilterDatabase_0" vbProcedure="false">List1!$B$3:$V$117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<sst xmlns="http://schemas.openxmlformats.org/spreadsheetml/2006/main" count="1389" uniqueCount="494">
  <si>
    <t xml:space="preserve">noční limit</t>
  </si>
  <si>
    <t xml:space="preserve">denní limit</t>
  </si>
  <si>
    <t xml:space="preserve">penalizace za</t>
  </si>
  <si>
    <t xml:space="preserve">N</t>
  </si>
  <si>
    <t xml:space="preserve">kat.</t>
  </si>
  <si>
    <t xml:space="preserve">jméno</t>
  </si>
  <si>
    <t xml:space="preserve">Závodník 1</t>
  </si>
  <si>
    <t xml:space="preserve">Závodník 2</t>
  </si>
  <si>
    <t xml:space="preserve">Noční etapa</t>
  </si>
  <si>
    <t xml:space="preserve">Denní etapa</t>
  </si>
  <si>
    <t xml:space="preserve">časovka</t>
  </si>
  <si>
    <t xml:space="preserve">celkem</t>
  </si>
  <si>
    <t xml:space="preserve">umístění</t>
  </si>
  <si>
    <t xml:space="preserve">start</t>
  </si>
  <si>
    <t xml:space="preserve">cíl</t>
  </si>
  <si>
    <t xml:space="preserve">čas</t>
  </si>
  <si>
    <t xml:space="preserve">body</t>
  </si>
  <si>
    <t xml:space="preserve">PEN</t>
  </si>
  <si>
    <t xml:space="preserve">MM</t>
  </si>
  <si>
    <t xml:space="preserve">Last minute</t>
  </si>
  <si>
    <t xml:space="preserve">Baier Martin</t>
  </si>
  <si>
    <t xml:space="preserve">Dufek David</t>
  </si>
  <si>
    <t xml:space="preserve">MM 1</t>
  </si>
  <si>
    <t xml:space="preserve">Postranní mrd</t>
  </si>
  <si>
    <t xml:space="preserve">Sýba Vašek</t>
  </si>
  <si>
    <t xml:space="preserve">Benda Lukáš</t>
  </si>
  <si>
    <t xml:space="preserve">MM 2</t>
  </si>
  <si>
    <t xml:space="preserve">EPO / Čelovky Lucifer</t>
  </si>
  <si>
    <t xml:space="preserve">Pruner Petr</t>
  </si>
  <si>
    <t xml:space="preserve">Dvořák Petr</t>
  </si>
  <si>
    <t xml:space="preserve">MM 3</t>
  </si>
  <si>
    <t xml:space="preserve">HSK Benecko</t>
  </si>
  <si>
    <t xml:space="preserve">Herbs Filip</t>
  </si>
  <si>
    <t xml:space="preserve">Kubina Matěj</t>
  </si>
  <si>
    <t xml:space="preserve">MM 4</t>
  </si>
  <si>
    <t xml:space="preserve">Něco vymyslíš</t>
  </si>
  <si>
    <t xml:space="preserve">Tůma Martin</t>
  </si>
  <si>
    <t xml:space="preserve">Šauer Max</t>
  </si>
  <si>
    <t xml:space="preserve">MM 5</t>
  </si>
  <si>
    <t xml:space="preserve">Jelimani</t>
  </si>
  <si>
    <t xml:space="preserve">Klauz Michal</t>
  </si>
  <si>
    <t xml:space="preserve">Štefanský Michal</t>
  </si>
  <si>
    <t xml:space="preserve">MM 6</t>
  </si>
  <si>
    <t xml:space="preserve">Seskočil z rudé skály a vyrazil si dech</t>
  </si>
  <si>
    <t xml:space="preserve">Hynek Urban</t>
  </si>
  <si>
    <t xml:space="preserve">Martin Šebánek</t>
  </si>
  <si>
    <t xml:space="preserve">MM 7</t>
  </si>
  <si>
    <t xml:space="preserve">DuoTmej</t>
  </si>
  <si>
    <t xml:space="preserve">Tmej Tomáš</t>
  </si>
  <si>
    <t xml:space="preserve">Tmej Patrik</t>
  </si>
  <si>
    <t xml:space="preserve">MM 8</t>
  </si>
  <si>
    <t xml:space="preserve">Norci</t>
  </si>
  <si>
    <t xml:space="preserve">Hokr Pavel</t>
  </si>
  <si>
    <t xml:space="preserve">Beran Standa</t>
  </si>
  <si>
    <t xml:space="preserve">MM 9-10</t>
  </si>
  <si>
    <t xml:space="preserve">Humanitni Alkoholici</t>
  </si>
  <si>
    <t xml:space="preserve">Jiri Luznicky</t>
  </si>
  <si>
    <t xml:space="preserve">David Kucerka</t>
  </si>
  <si>
    <t xml:space="preserve">O2H</t>
  </si>
  <si>
    <t xml:space="preserve">Hlaváč Jaroslav</t>
  </si>
  <si>
    <t xml:space="preserve">Paděra Martin</t>
  </si>
  <si>
    <t xml:space="preserve">MM 11</t>
  </si>
  <si>
    <t xml:space="preserve">EPO - Díra v botě</t>
  </si>
  <si>
    <t xml:space="preserve">Nývlt Martin</t>
  </si>
  <si>
    <t xml:space="preserve">Svoboda Jakub</t>
  </si>
  <si>
    <t xml:space="preserve">?</t>
  </si>
  <si>
    <t xml:space="preserve">MM 12</t>
  </si>
  <si>
    <t xml:space="preserve">Tuláci pohvězdách</t>
  </si>
  <si>
    <t xml:space="preserve">Kačaba Matouš</t>
  </si>
  <si>
    <t xml:space="preserve">Janecký František</t>
  </si>
  <si>
    <t xml:space="preserve">MM 13</t>
  </si>
  <si>
    <t xml:space="preserve">Na co mapu?!</t>
  </si>
  <si>
    <t xml:space="preserve">David Dvořak</t>
  </si>
  <si>
    <t xml:space="preserve">Tomáš Vízner</t>
  </si>
  <si>
    <t xml:space="preserve">MM 14</t>
  </si>
  <si>
    <t xml:space="preserve">EKP</t>
  </si>
  <si>
    <t xml:space="preserve">Mikan Albert</t>
  </si>
  <si>
    <t xml:space="preserve">Domín Nikolas</t>
  </si>
  <si>
    <t xml:space="preserve">MM 15</t>
  </si>
  <si>
    <t xml:space="preserve">Starve your ego - feed your sou!</t>
  </si>
  <si>
    <t xml:space="preserve">Trýzna Aleš</t>
  </si>
  <si>
    <t xml:space="preserve">Šedý Martin</t>
  </si>
  <si>
    <t xml:space="preserve">MM 16</t>
  </si>
  <si>
    <t xml:space="preserve">Svižně vzlíná</t>
  </si>
  <si>
    <t xml:space="preserve">Čermák Jan</t>
  </si>
  <si>
    <t xml:space="preserve">Čermák Tomáš</t>
  </si>
  <si>
    <t xml:space="preserve">MM 17</t>
  </si>
  <si>
    <t xml:space="preserve">To se neví</t>
  </si>
  <si>
    <t xml:space="preserve">David Máška</t>
  </si>
  <si>
    <t xml:space="preserve">Lukáš Picmaus</t>
  </si>
  <si>
    <t xml:space="preserve">MM 18</t>
  </si>
  <si>
    <t xml:space="preserve">Mrtvej Javorník Racing</t>
  </si>
  <si>
    <t xml:space="preserve">Havelka Jan</t>
  </si>
  <si>
    <t xml:space="preserve">Zahula Jan</t>
  </si>
  <si>
    <t xml:space="preserve">MM 19</t>
  </si>
  <si>
    <t xml:space="preserve">chovná brzda</t>
  </si>
  <si>
    <t xml:space="preserve">Sýkora Jakub</t>
  </si>
  <si>
    <t xml:space="preserve">Vejvoda Petr</t>
  </si>
  <si>
    <t xml:space="preserve">MM 20</t>
  </si>
  <si>
    <t xml:space="preserve">Dušný šlojíř</t>
  </si>
  <si>
    <t xml:space="preserve">Duška Milan</t>
  </si>
  <si>
    <t xml:space="preserve">Šlajer Petr</t>
  </si>
  <si>
    <t xml:space="preserve">MM 21</t>
  </si>
  <si>
    <t xml:space="preserve">Speedy Snails</t>
  </si>
  <si>
    <t xml:space="preserve">Čipera Jan</t>
  </si>
  <si>
    <t xml:space="preserve">Sladký Rostislav</t>
  </si>
  <si>
    <t xml:space="preserve">MM 22</t>
  </si>
  <si>
    <t xml:space="preserve">Mladí, úspěšní a velmi pohlední</t>
  </si>
  <si>
    <t xml:space="preserve">Majdič Milan</t>
  </si>
  <si>
    <t xml:space="preserve">Müller Jan</t>
  </si>
  <si>
    <t xml:space="preserve">MM 23</t>
  </si>
  <si>
    <t xml:space="preserve">Kužel</t>
  </si>
  <si>
    <t xml:space="preserve">Zemek Ondřej</t>
  </si>
  <si>
    <t xml:space="preserve">Mořkovský Libor</t>
  </si>
  <si>
    <t xml:space="preserve">MM 24</t>
  </si>
  <si>
    <t xml:space="preserve">Uhelňáci</t>
  </si>
  <si>
    <t xml:space="preserve">Červ Pavel</t>
  </si>
  <si>
    <t xml:space="preserve">Juřina Robert</t>
  </si>
  <si>
    <t xml:space="preserve">MM 25</t>
  </si>
  <si>
    <t xml:space="preserve">Hoe zdar!!!</t>
  </si>
  <si>
    <t xml:space="preserve">Hoetzel Martin</t>
  </si>
  <si>
    <t xml:space="preserve">Hoetzel Hugo</t>
  </si>
  <si>
    <t xml:space="preserve">MM 26</t>
  </si>
  <si>
    <t xml:space="preserve">VIPrahla Baba</t>
  </si>
  <si>
    <t xml:space="preserve">Horky Milan</t>
  </si>
  <si>
    <t xml:space="preserve">Lautner Jiri</t>
  </si>
  <si>
    <t xml:space="preserve">MM 27</t>
  </si>
  <si>
    <t xml:space="preserve">Chodci</t>
  </si>
  <si>
    <t xml:space="preserve">Pavel Píša</t>
  </si>
  <si>
    <t xml:space="preserve">Radek Kráčmar</t>
  </si>
  <si>
    <t xml:space="preserve">MM 28</t>
  </si>
  <si>
    <t xml:space="preserve">čokaři team</t>
  </si>
  <si>
    <t xml:space="preserve">Marek Martin</t>
  </si>
  <si>
    <t xml:space="preserve">Marek Jakub</t>
  </si>
  <si>
    <t xml:space="preserve">MM 29</t>
  </si>
  <si>
    <t xml:space="preserve">HO Bleskové CIKO</t>
  </si>
  <si>
    <t xml:space="preserve">Janoušek Jiří</t>
  </si>
  <si>
    <t xml:space="preserve">Drobník Miroslav</t>
  </si>
  <si>
    <t xml:space="preserve">MM 30</t>
  </si>
  <si>
    <t xml:space="preserve">Přidej nebo chcípni</t>
  </si>
  <si>
    <t xml:space="preserve">Gale Miroslav</t>
  </si>
  <si>
    <t xml:space="preserve">Čuda Radek</t>
  </si>
  <si>
    <t xml:space="preserve">MM 31</t>
  </si>
  <si>
    <t xml:space="preserve">Tomsk FEL tým</t>
  </si>
  <si>
    <t xml:space="preserve">Jech Petr</t>
  </si>
  <si>
    <t xml:space="preserve">Faltys Zdeněk</t>
  </si>
  <si>
    <t xml:space="preserve">MM 32</t>
  </si>
  <si>
    <t xml:space="preserve">Robák a Chrobák</t>
  </si>
  <si>
    <t xml:space="preserve">Bičík Miroslav</t>
  </si>
  <si>
    <t xml:space="preserve">Hájek Jan</t>
  </si>
  <si>
    <t xml:space="preserve">MM 33</t>
  </si>
  <si>
    <t xml:space="preserve">HK Varnsdorf - Bratr a Bratr</t>
  </si>
  <si>
    <t xml:space="preserve">Ringelhán Jan</t>
  </si>
  <si>
    <t xml:space="preserve">Ringelhán Zdenek</t>
  </si>
  <si>
    <t xml:space="preserve">MM 34</t>
  </si>
  <si>
    <t xml:space="preserve">ztracená existence</t>
  </si>
  <si>
    <t xml:space="preserve">Vydra Petr</t>
  </si>
  <si>
    <t xml:space="preserve">Novotný Luděk</t>
  </si>
  <si>
    <t xml:space="preserve">MM 35</t>
  </si>
  <si>
    <t xml:space="preserve">STS Chvojkovice Brod</t>
  </si>
  <si>
    <t xml:space="preserve">Míšek Daniel</t>
  </si>
  <si>
    <t xml:space="preserve">Petr Novák</t>
  </si>
  <si>
    <t xml:space="preserve">MM 36</t>
  </si>
  <si>
    <t xml:space="preserve">Tajfun / Litomyšl</t>
  </si>
  <si>
    <t xml:space="preserve">Jílek Martin</t>
  </si>
  <si>
    <t xml:space="preserve">Nepraš Vladimír</t>
  </si>
  <si>
    <t xml:space="preserve">MM 37</t>
  </si>
  <si>
    <t xml:space="preserve">HK Varnsdorf na výletě</t>
  </si>
  <si>
    <t xml:space="preserve">Kopáček Pavel</t>
  </si>
  <si>
    <t xml:space="preserve">Lánský Radek</t>
  </si>
  <si>
    <t xml:space="preserve">MM 38</t>
  </si>
  <si>
    <t xml:space="preserve">HO J.Gagarina</t>
  </si>
  <si>
    <t xml:space="preserve">Jan Kalný</t>
  </si>
  <si>
    <t xml:space="preserve">Marek Ondřej</t>
  </si>
  <si>
    <t xml:space="preserve">MM 39</t>
  </si>
  <si>
    <t xml:space="preserve">Čulibrci</t>
  </si>
  <si>
    <t xml:space="preserve">Janda Petr</t>
  </si>
  <si>
    <t xml:space="preserve">Janda Jiří</t>
  </si>
  <si>
    <t xml:space="preserve">MM 40</t>
  </si>
  <si>
    <t xml:space="preserve">Arnošti</t>
  </si>
  <si>
    <t xml:space="preserve">Liška Petr</t>
  </si>
  <si>
    <t xml:space="preserve">Poliak Martin</t>
  </si>
  <si>
    <t xml:space="preserve">DISQ</t>
  </si>
  <si>
    <t xml:space="preserve">MZ</t>
  </si>
  <si>
    <t xml:space="preserve">TéJé z Ráje</t>
  </si>
  <si>
    <t xml:space="preserve">Mikula Honza</t>
  </si>
  <si>
    <t xml:space="preserve">Heřmánková Pavla</t>
  </si>
  <si>
    <t xml:space="preserve">MZ 1</t>
  </si>
  <si>
    <t xml:space="preserve">Propast top team</t>
  </si>
  <si>
    <t xml:space="preserve">Štykar Jan</t>
  </si>
  <si>
    <t xml:space="preserve">Tesková Šárka</t>
  </si>
  <si>
    <t xml:space="preserve">MZ 2</t>
  </si>
  <si>
    <t xml:space="preserve">SCAR</t>
  </si>
  <si>
    <t xml:space="preserve">Vanek Tomas</t>
  </si>
  <si>
    <t xml:space="preserve">Voborilova Marketa</t>
  </si>
  <si>
    <t xml:space="preserve">MZ 3</t>
  </si>
  <si>
    <t xml:space="preserve">LeZby</t>
  </si>
  <si>
    <t xml:space="preserve">Lenka Reslová</t>
  </si>
  <si>
    <t xml:space="preserve">Zbyněk Resl</t>
  </si>
  <si>
    <t xml:space="preserve">MZ 4</t>
  </si>
  <si>
    <t xml:space="preserve">To chce klid...</t>
  </si>
  <si>
    <t xml:space="preserve">Rypáčková Dana</t>
  </si>
  <si>
    <t xml:space="preserve">Rypáček Mirek</t>
  </si>
  <si>
    <t xml:space="preserve">MZ 5</t>
  </si>
  <si>
    <t xml:space="preserve">Řeporyjští sršáni</t>
  </si>
  <si>
    <t xml:space="preserve">Slavík Viktor</t>
  </si>
  <si>
    <t xml:space="preserve">Slavíková Lucie</t>
  </si>
  <si>
    <t xml:space="preserve">MZ 6</t>
  </si>
  <si>
    <t xml:space="preserve">EPO Až na konec světa</t>
  </si>
  <si>
    <t xml:space="preserve">Kurzová Zuzana</t>
  </si>
  <si>
    <t xml:space="preserve">Kurz Pavel</t>
  </si>
  <si>
    <t xml:space="preserve">MZ 7</t>
  </si>
  <si>
    <t xml:space="preserve">Balkonové včely</t>
  </si>
  <si>
    <t xml:space="preserve">Trdá Lucie</t>
  </si>
  <si>
    <t xml:space="preserve">Klomínský Václav</t>
  </si>
  <si>
    <t xml:space="preserve">MZ 8</t>
  </si>
  <si>
    <t xml:space="preserve">Fuga Triumf</t>
  </si>
  <si>
    <t xml:space="preserve">Skuhrovcová Zuzana</t>
  </si>
  <si>
    <t xml:space="preserve">Skuhrovec Jaroslav</t>
  </si>
  <si>
    <t xml:space="preserve">MZ 9</t>
  </si>
  <si>
    <t xml:space="preserve">Kráska a Zvíře</t>
  </si>
  <si>
    <t xml:space="preserve">Slouková Marie</t>
  </si>
  <si>
    <t xml:space="preserve">Slouka Martin</t>
  </si>
  <si>
    <t xml:space="preserve">MZ 10</t>
  </si>
  <si>
    <t xml:space="preserve">Pouliční míchači betonu</t>
  </si>
  <si>
    <r>
      <rPr>
        <sz val="10"/>
        <rFont val="Arial"/>
        <family val="2"/>
        <charset val="238"/>
      </rPr>
      <t xml:space="preserve">M</t>
    </r>
    <r>
      <rPr>
        <sz val="10"/>
        <rFont val="Calibri"/>
        <family val="2"/>
        <charset val="238"/>
      </rPr>
      <t xml:space="preserve">ü</t>
    </r>
    <r>
      <rPr>
        <sz val="10"/>
        <rFont val="Arial"/>
        <family val="2"/>
        <charset val="238"/>
      </rPr>
      <t xml:space="preserve">ller Václav</t>
    </r>
  </si>
  <si>
    <t xml:space="preserve">Lislerová Adéla</t>
  </si>
  <si>
    <t xml:space="preserve">MZ 11</t>
  </si>
  <si>
    <t xml:space="preserve">LK team</t>
  </si>
  <si>
    <t xml:space="preserve">Bělonohý Vladimír</t>
  </si>
  <si>
    <t xml:space="preserve">Štěpničková kateřina</t>
  </si>
  <si>
    <t xml:space="preserve">MZ 12</t>
  </si>
  <si>
    <t xml:space="preserve">Opozdilci</t>
  </si>
  <si>
    <t xml:space="preserve">Valeš Jan</t>
  </si>
  <si>
    <t xml:space="preserve">Hájková Magdalena</t>
  </si>
  <si>
    <t xml:space="preserve">MZ 13</t>
  </si>
  <si>
    <t xml:space="preserve">Šviháci lázenští</t>
  </si>
  <si>
    <t xml:space="preserve">Kubínová Romča</t>
  </si>
  <si>
    <t xml:space="preserve">Poustka David</t>
  </si>
  <si>
    <t xml:space="preserve">MZ 14</t>
  </si>
  <si>
    <t xml:space="preserve">Kahni spojka</t>
  </si>
  <si>
    <t xml:space="preserve">Štursová Martina</t>
  </si>
  <si>
    <t xml:space="preserve">Roško Tomáš</t>
  </si>
  <si>
    <t xml:space="preserve">MZ 15</t>
  </si>
  <si>
    <t xml:space="preserve">neoni</t>
  </si>
  <si>
    <t xml:space="preserve">Novosad Petr</t>
  </si>
  <si>
    <t xml:space="preserve">Novosadová Vendula</t>
  </si>
  <si>
    <t xml:space="preserve">MZ 16</t>
  </si>
  <si>
    <t xml:space="preserve">To bude těžký</t>
  </si>
  <si>
    <t xml:space="preserve">Šarlota Dušková</t>
  </si>
  <si>
    <t xml:space="preserve">Jakub Klemsa</t>
  </si>
  <si>
    <t xml:space="preserve">MZ 17</t>
  </si>
  <si>
    <t xml:space="preserve">S Terezkou</t>
  </si>
  <si>
    <t xml:space="preserve">Vaňková Saša</t>
  </si>
  <si>
    <t xml:space="preserve">Štěpán Petr</t>
  </si>
  <si>
    <t xml:space="preserve">MZ 18</t>
  </si>
  <si>
    <t xml:space="preserve">Náhodní kolemjdoucí</t>
  </si>
  <si>
    <t xml:space="preserve">Dolejší Víťa</t>
  </si>
  <si>
    <t xml:space="preserve">Štromerová Markéta</t>
  </si>
  <si>
    <t xml:space="preserve">MZ 19</t>
  </si>
  <si>
    <t xml:space="preserve">Šeherezáda a mudžáhid</t>
  </si>
  <si>
    <t xml:space="preserve">Matějíček Lukáš</t>
  </si>
  <si>
    <t xml:space="preserve">Váchová Radka</t>
  </si>
  <si>
    <t xml:space="preserve">MZ 20</t>
  </si>
  <si>
    <t xml:space="preserve">HK Pardubice - Mistři</t>
  </si>
  <si>
    <t xml:space="preserve">Ondřej Černý</t>
  </si>
  <si>
    <t xml:space="preserve">Veronika Jiráčková</t>
  </si>
  <si>
    <t xml:space="preserve">MZ 22</t>
  </si>
  <si>
    <t xml:space="preserve">Bambuláček a mrzáček</t>
  </si>
  <si>
    <t xml:space="preserve">Nicole Neubauerová</t>
  </si>
  <si>
    <t xml:space="preserve">Honza Kyncl</t>
  </si>
  <si>
    <t xml:space="preserve">MZ 21</t>
  </si>
  <si>
    <t xml:space="preserve">Opava + 2b</t>
  </si>
  <si>
    <t xml:space="preserve">OK1KZQ lezem</t>
  </si>
  <si>
    <t xml:space="preserve">Buňata Tomáš</t>
  </si>
  <si>
    <t xml:space="preserve">Vahalová Petra</t>
  </si>
  <si>
    <t xml:space="preserve">MZ 23</t>
  </si>
  <si>
    <t xml:space="preserve">Los Sobos</t>
  </si>
  <si>
    <t xml:space="preserve">Hurdálková Lucie</t>
  </si>
  <si>
    <t xml:space="preserve">Humr Jan</t>
  </si>
  <si>
    <t xml:space="preserve">MZ 24</t>
  </si>
  <si>
    <t xml:space="preserve">Orel a panna</t>
  </si>
  <si>
    <t xml:space="preserve">Pavel Hataš</t>
  </si>
  <si>
    <t xml:space="preserve">Barbora Smejkalová</t>
  </si>
  <si>
    <t xml:space="preserve">MZ 26</t>
  </si>
  <si>
    <t xml:space="preserve">kolíci</t>
  </si>
  <si>
    <t xml:space="preserve">Kohlová Zuzana</t>
  </si>
  <si>
    <t xml:space="preserve">Kohl Jíra</t>
  </si>
  <si>
    <t xml:space="preserve">MZ 27</t>
  </si>
  <si>
    <t xml:space="preserve">Trylčovy</t>
  </si>
  <si>
    <t xml:space="preserve">Māra Jaunsproģe</t>
  </si>
  <si>
    <t xml:space="preserve">Jacob Trültzsch</t>
  </si>
  <si>
    <t xml:space="preserve">MZ 25</t>
  </si>
  <si>
    <t xml:space="preserve">Opava + 1b</t>
  </si>
  <si>
    <t xml:space="preserve">bludní kořínci</t>
  </si>
  <si>
    <t xml:space="preserve">Miroslav Kořínek</t>
  </si>
  <si>
    <t xml:space="preserve">Barbora Kořínková</t>
  </si>
  <si>
    <t xml:space="preserve">MZ 28</t>
  </si>
  <si>
    <t xml:space="preserve">Hustníkem s Horalkou</t>
  </si>
  <si>
    <t xml:space="preserve">Hornová Jana</t>
  </si>
  <si>
    <t xml:space="preserve">Polák Robert</t>
  </si>
  <si>
    <t xml:space="preserve">MZ 29</t>
  </si>
  <si>
    <t xml:space="preserve">Řežáci</t>
  </si>
  <si>
    <t xml:space="preserve">Hásek Jan</t>
  </si>
  <si>
    <t xml:space="preserve">Mrázová Daniela</t>
  </si>
  <si>
    <t xml:space="preserve">MZ 30</t>
  </si>
  <si>
    <t xml:space="preserve">PůlPlašteam + ?</t>
  </si>
  <si>
    <t xml:space="preserve">Plašil Štěpán</t>
  </si>
  <si>
    <t xml:space="preserve">Michaela Urbanová</t>
  </si>
  <si>
    <t xml:space="preserve">MZ 31</t>
  </si>
  <si>
    <t xml:space="preserve">KaLy Team</t>
  </si>
  <si>
    <t xml:space="preserve">Leskovjan Martin</t>
  </si>
  <si>
    <t xml:space="preserve">Chládková Karolína</t>
  </si>
  <si>
    <t xml:space="preserve">MZ 32</t>
  </si>
  <si>
    <t xml:space="preserve">Buližnící ze Šárky</t>
  </si>
  <si>
    <t xml:space="preserve">Vít Vodička</t>
  </si>
  <si>
    <t xml:space="preserve">Hladíková Barbora</t>
  </si>
  <si>
    <t xml:space="preserve">MZ 33</t>
  </si>
  <si>
    <t xml:space="preserve">Los Cachatambianos</t>
  </si>
  <si>
    <t xml:space="preserve">Hanuš David</t>
  </si>
  <si>
    <t xml:space="preserve">Petrů Markéta</t>
  </si>
  <si>
    <t xml:space="preserve">MZ 34</t>
  </si>
  <si>
    <t xml:space="preserve">Ztracenec a Bludička</t>
  </si>
  <si>
    <t xml:space="preserve">Vrzal Ondra</t>
  </si>
  <si>
    <t xml:space="preserve">Klárka Šustrová</t>
  </si>
  <si>
    <t xml:space="preserve">MZ 35</t>
  </si>
  <si>
    <t xml:space="preserve">CCT</t>
  </si>
  <si>
    <t xml:space="preserve">Červenka</t>
  </si>
  <si>
    <t xml:space="preserve">Marková Alice</t>
  </si>
  <si>
    <t xml:space="preserve">MZ 36</t>
  </si>
  <si>
    <t xml:space="preserve">Karavana</t>
  </si>
  <si>
    <t xml:space="preserve">Haladová Markéta</t>
  </si>
  <si>
    <t xml:space="preserve">Jánský David</t>
  </si>
  <si>
    <t xml:space="preserve">MZ 37</t>
  </si>
  <si>
    <t xml:space="preserve">Vabank</t>
  </si>
  <si>
    <t xml:space="preserve">Balner Vojtěch</t>
  </si>
  <si>
    <t xml:space="preserve">Balnerová Alžběta</t>
  </si>
  <si>
    <t xml:space="preserve">MZ 39</t>
  </si>
  <si>
    <t xml:space="preserve">Milda a Tulda</t>
  </si>
  <si>
    <t xml:space="preserve">Houdek Milan</t>
  </si>
  <si>
    <t xml:space="preserve">Novakova Petra</t>
  </si>
  <si>
    <t xml:space="preserve">MZ 40</t>
  </si>
  <si>
    <t xml:space="preserve">Humaniťáci</t>
  </si>
  <si>
    <t xml:space="preserve">Zalužanský David</t>
  </si>
  <si>
    <t xml:space="preserve">Martínková Eva</t>
  </si>
  <si>
    <t xml:space="preserve">MZ 38</t>
  </si>
  <si>
    <t xml:space="preserve">LIMOnáda</t>
  </si>
  <si>
    <t xml:space="preserve">Šteffl Libor</t>
  </si>
  <si>
    <t xml:space="preserve">Krátká Monika</t>
  </si>
  <si>
    <t xml:space="preserve">MZ 41</t>
  </si>
  <si>
    <t xml:space="preserve">Ječeli až padali horolezci</t>
  </si>
  <si>
    <t xml:space="preserve">Křížan Jiří</t>
  </si>
  <si>
    <t xml:space="preserve">Rybová Markéta</t>
  </si>
  <si>
    <t xml:space="preserve">MZ 42</t>
  </si>
  <si>
    <t xml:space="preserve">Hoštík</t>
  </si>
  <si>
    <t xml:space="preserve">Nagy Miloš</t>
  </si>
  <si>
    <t xml:space="preserve">Nagyová Soňa</t>
  </si>
  <si>
    <t xml:space="preserve">MZ 43</t>
  </si>
  <si>
    <t xml:space="preserve">Truhlíci</t>
  </si>
  <si>
    <t xml:space="preserve">Lapčík Jiří</t>
  </si>
  <si>
    <t xml:space="preserve">Váňová Kristýna</t>
  </si>
  <si>
    <t xml:space="preserve">MZ 44</t>
  </si>
  <si>
    <t xml:space="preserve">Na jeden nádech</t>
  </si>
  <si>
    <t xml:space="preserve">Bělousová Nikola</t>
  </si>
  <si>
    <t xml:space="preserve">Skřivan Tomáš</t>
  </si>
  <si>
    <t xml:space="preserve">MZ 45</t>
  </si>
  <si>
    <t xml:space="preserve">Severní vítr</t>
  </si>
  <si>
    <t xml:space="preserve">Novotná Michaela</t>
  </si>
  <si>
    <t xml:space="preserve">Lank Pavel</t>
  </si>
  <si>
    <t xml:space="preserve">MZ 46</t>
  </si>
  <si>
    <t xml:space="preserve">Kulíšek a šerpové</t>
  </si>
  <si>
    <t xml:space="preserve">Fiala Vít a Mikuláš</t>
  </si>
  <si>
    <t xml:space="preserve">Hokrová Marie</t>
  </si>
  <si>
    <t xml:space="preserve">MZ 47</t>
  </si>
  <si>
    <t xml:space="preserve">Libor a Veverka</t>
  </si>
  <si>
    <t xml:space="preserve">Libor Holub</t>
  </si>
  <si>
    <t xml:space="preserve">Veronika Holubova Sluneckova</t>
  </si>
  <si>
    <t xml:space="preserve">MZ 48</t>
  </si>
  <si>
    <t xml:space="preserve">ObrWorks</t>
  </si>
  <si>
    <t xml:space="preserve">Obročník Jan</t>
  </si>
  <si>
    <t xml:space="preserve">Obročníková</t>
  </si>
  <si>
    <t xml:space="preserve">MZ 49</t>
  </si>
  <si>
    <t xml:space="preserve">čajový koláč</t>
  </si>
  <si>
    <t xml:space="preserve">Morava Matěj</t>
  </si>
  <si>
    <t xml:space="preserve">Nývltová Veronika</t>
  </si>
  <si>
    <t xml:space="preserve">MZ 50</t>
  </si>
  <si>
    <t xml:space="preserve">Zlatý prase</t>
  </si>
  <si>
    <t xml:space="preserve">Medřický Honza</t>
  </si>
  <si>
    <t xml:space="preserve">Gabrielová Anička</t>
  </si>
  <si>
    <t xml:space="preserve">MZ 51</t>
  </si>
  <si>
    <t xml:space="preserve">HBO</t>
  </si>
  <si>
    <t xml:space="preserve">Janatová Helena</t>
  </si>
  <si>
    <t xml:space="preserve">Janata Ondřej</t>
  </si>
  <si>
    <t xml:space="preserve">MZ 52</t>
  </si>
  <si>
    <t xml:space="preserve">Skaláci</t>
  </si>
  <si>
    <t xml:space="preserve">Mellanová Veronika</t>
  </si>
  <si>
    <t xml:space="preserve">Valeš Jiří</t>
  </si>
  <si>
    <t xml:space="preserve">MZ 53</t>
  </si>
  <si>
    <t xml:space="preserve">VV</t>
  </si>
  <si>
    <t xml:space="preserve">BRATŘI V BIKU</t>
  </si>
  <si>
    <t xml:space="preserve">Zdeněk Sedláček</t>
  </si>
  <si>
    <t xml:space="preserve">David Hrabánek</t>
  </si>
  <si>
    <t xml:space="preserve">VV 1</t>
  </si>
  <si>
    <t xml:space="preserve">daleko za zenitem</t>
  </si>
  <si>
    <t xml:space="preserve">Weigner Vladimír</t>
  </si>
  <si>
    <t xml:space="preserve">Procházka Aleš</t>
  </si>
  <si>
    <t xml:space="preserve">VV 2</t>
  </si>
  <si>
    <t xml:space="preserve">Alpin1-Mimich</t>
  </si>
  <si>
    <t xml:space="preserve">Michlík Mirek</t>
  </si>
  <si>
    <t xml:space="preserve">Milenovský Pavel</t>
  </si>
  <si>
    <t xml:space="preserve">VV 3</t>
  </si>
  <si>
    <t xml:space="preserve">Alpin 3 Žižkov</t>
  </si>
  <si>
    <t xml:space="preserve">Hokrová Eva</t>
  </si>
  <si>
    <t xml:space="preserve">Hokr Slavoj</t>
  </si>
  <si>
    <t xml:space="preserve">VV 4</t>
  </si>
  <si>
    <t xml:space="preserve">Alpin 3 Senior 2</t>
  </si>
  <si>
    <t xml:space="preserve">Hokrová Alena</t>
  </si>
  <si>
    <t xml:space="preserve">Hokr Oldřich</t>
  </si>
  <si>
    <t xml:space="preserve">VV 5</t>
  </si>
  <si>
    <t xml:space="preserve">HaF team</t>
  </si>
  <si>
    <t xml:space="preserve">Vondráčková Helena</t>
  </si>
  <si>
    <t xml:space="preserve">Vondráček František</t>
  </si>
  <si>
    <t xml:space="preserve">VV 6</t>
  </si>
  <si>
    <t xml:space="preserve">KAVAL</t>
  </si>
  <si>
    <t xml:space="preserve">Kábrt Jan</t>
  </si>
  <si>
    <t xml:space="preserve">Valentová Božena</t>
  </si>
  <si>
    <t xml:space="preserve">VV 7</t>
  </si>
  <si>
    <t xml:space="preserve">Pamětníci</t>
  </si>
  <si>
    <t xml:space="preserve">Šplíchal Jura</t>
  </si>
  <si>
    <t xml:space="preserve">Jana Haňkovská</t>
  </si>
  <si>
    <t xml:space="preserve">VV 8</t>
  </si>
  <si>
    <t xml:space="preserve">JIDA</t>
  </si>
  <si>
    <t xml:space="preserve">Burianová Jiřina</t>
  </si>
  <si>
    <t xml:space="preserve">Součková Dáda, Čejková Luďa( ve třech)</t>
  </si>
  <si>
    <t xml:space="preserve">VV 9</t>
  </si>
  <si>
    <t xml:space="preserve">Obročníková Jitka</t>
  </si>
  <si>
    <t xml:space="preserve">VV 10</t>
  </si>
  <si>
    <t xml:space="preserve">ZZ</t>
  </si>
  <si>
    <t xml:space="preserve">No problem</t>
  </si>
  <si>
    <t xml:space="preserve">Prostředníková Monika</t>
  </si>
  <si>
    <t xml:space="preserve">Dupalová Dominika</t>
  </si>
  <si>
    <t xml:space="preserve">ZZ 1</t>
  </si>
  <si>
    <t xml:space="preserve">БАРАБАНЫ</t>
  </si>
  <si>
    <t xml:space="preserve">Gregorová Bára</t>
  </si>
  <si>
    <t xml:space="preserve">Vočková Bára</t>
  </si>
  <si>
    <t xml:space="preserve">ZZ 2</t>
  </si>
  <si>
    <t xml:space="preserve">A bude hůř!</t>
  </si>
  <si>
    <t xml:space="preserve">Lenková Jana</t>
  </si>
  <si>
    <t xml:space="preserve">Akrmanová Jitka</t>
  </si>
  <si>
    <t xml:space="preserve">ZZ 3</t>
  </si>
  <si>
    <t xml:space="preserve">Jak tohle dopadne?</t>
  </si>
  <si>
    <t xml:space="preserve">Mikanová Katka</t>
  </si>
  <si>
    <t xml:space="preserve">Tučková Dáša</t>
  </si>
  <si>
    <t xml:space="preserve">ZZ 4</t>
  </si>
  <si>
    <t xml:space="preserve">Lištičky</t>
  </si>
  <si>
    <t xml:space="preserve">Šťastná Veronika</t>
  </si>
  <si>
    <t xml:space="preserve">Bergrová Zuzana</t>
  </si>
  <si>
    <t xml:space="preserve">ZZ 5</t>
  </si>
  <si>
    <t xml:space="preserve">Holčičkové</t>
  </si>
  <si>
    <t xml:space="preserve">Hausmannová Klára</t>
  </si>
  <si>
    <t xml:space="preserve">Hausmannová Helena</t>
  </si>
  <si>
    <t xml:space="preserve">ZZ 6</t>
  </si>
  <si>
    <t xml:space="preserve">Ztracená existence</t>
  </si>
  <si>
    <t xml:space="preserve">Šebánková Radka</t>
  </si>
  <si>
    <t xml:space="preserve">Bohoňková Vendula</t>
  </si>
  <si>
    <t xml:space="preserve">ZZ 7</t>
  </si>
  <si>
    <t xml:space="preserve">Oggi a Perri</t>
  </si>
  <si>
    <t xml:space="preserve">Baszczyňská Marie</t>
  </si>
  <si>
    <t xml:space="preserve">Baszczyňská Vendula</t>
  </si>
  <si>
    <t xml:space="preserve">ZZ 8</t>
  </si>
  <si>
    <t xml:space="preserve">Šestáková Eva</t>
  </si>
  <si>
    <t xml:space="preserve">Lubovská Zuzana</t>
  </si>
  <si>
    <t xml:space="preserve">ZZ 9</t>
  </si>
  <si>
    <t xml:space="preserve">SOCKY SRO</t>
  </si>
  <si>
    <t xml:space="preserve">Tereza Janečková</t>
  </si>
  <si>
    <t xml:space="preserve">Lenka Vějdělková</t>
  </si>
  <si>
    <t xml:space="preserve">ZZ 10</t>
  </si>
  <si>
    <t xml:space="preserve">Müller Václav</t>
  </si>
  <si>
    <t xml:space="preserve">Obročníková ?</t>
  </si>
  <si>
    <t xml:space="preserve">Součková Dáda, Čejková Luďa</t>
  </si>
  <si>
    <t xml:space="preserve">Hani Hoši</t>
  </si>
  <si>
    <t xml:space="preserve">Z</t>
  </si>
  <si>
    <t xml:space="preserve">Kočkozmat</t>
  </si>
  <si>
    <t xml:space="preserve">Humanitní cácorky</t>
  </si>
  <si>
    <t xml:space="preserve">MOXA Ski Team</t>
  </si>
  <si>
    <t xml:space="preserve">K+J</t>
  </si>
  <si>
    <t xml:space="preserve">Hard skin</t>
  </si>
  <si>
    <t xml:space="preserve">KOHO Mníšek</t>
  </si>
  <si>
    <t xml:space="preserve">Draci co zvrací</t>
  </si>
  <si>
    <t xml:space="preserve">J+V</t>
  </si>
  <si>
    <t xml:space="preserve">Myšop</t>
  </si>
  <si>
    <t xml:space="preserve">Technika vs. síla</t>
  </si>
  <si>
    <t xml:space="preserve">Olomoucké tvarůžky</t>
  </si>
  <si>
    <t xml:space="preserve">Raz dva prd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</si>
</sst>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:SS"/>
    <numFmt numFmtId="166" formatCode="H:MM:SS\ AM/PM"/>
    <numFmt numFmtId="167" formatCode="0"/>
    <numFmt numFmtId="168" formatCode="H:MM:SS;@"/>
    <numFmt numFmtId="169" formatCode="0.0000000000000000000000000000"/>
    <numFmt numFmtId="170" formatCode="0.0000000000000000"/>
    <numFmt numFmtId="171" formatCode="0.000000000000000000"/>
    <numFmt numFmtId="172" formatCode="0.00"/>
  </numFmts>
  <fonts count="9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666FF"/>
        <bgColor rgb="FF666699"/>
      </patternFill>
    </fill>
    <fill>
      <patternFill patternType="solid">
        <fgColor rgb="FF9900FF"/>
        <bgColor rgb="FF800080"/>
      </patternFill>
    </fill>
    <fill>
      <patternFill patternType="solid">
        <fgColor rgb="FFFFFF66"/>
        <bgColor rgb="FFFFFF00"/>
      </patternFill>
    </fill>
    <fill>
      <patternFill patternType="solid">
        <fgColor rgb="FFFF3333"/>
        <bgColor rgb="FFFF6600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4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5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5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5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9900FF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Z117"/>
  <sheetViews>
    <sheetView windowProtection="false" showFormulas="false" showGridLines="true" showRowColHeaders="true" showZeros="true" rightToLeft="false" tabSelected="true" showOutlineSymbols="true" defaultGridColor="true" view="normal" topLeftCell="A15" colorId="64" zoomScale="100" zoomScaleNormal="100" zoomScalePageLayoutView="100" workbookViewId="0">
      <selection pane="topLeft" activeCell="A15" activeCellId="0" sqref="A15"/>
    </sheetView>
  </sheetViews>
  <sheetFormatPr defaultRowHeight="13.8"/>
  <cols>
    <col collapsed="false" hidden="false" max="1" min="1" style="0" width="0.42914979757085"/>
    <col collapsed="false" hidden="false" max="2" min="2" style="0" width="4.39271255060729"/>
    <col collapsed="false" hidden="false" max="3" min="3" style="0" width="6.53441295546559"/>
    <col collapsed="false" hidden="false" max="4" min="4" style="0" width="20.7813765182186"/>
    <col collapsed="false" hidden="false" max="5" min="5" style="0" width="19.7085020242915"/>
    <col collapsed="false" hidden="false" max="6" min="6" style="0" width="21.8542510121457"/>
    <col collapsed="false" hidden="false" max="9" min="7" style="1" width="9.10526315789474"/>
    <col collapsed="false" hidden="false" max="10" min="10" style="0" width="7.71255060728745"/>
    <col collapsed="false" hidden="false" max="11" min="11" style="0" width="6.85425101214575"/>
    <col collapsed="false" hidden="false" max="14" min="12" style="1" width="8.35627530364373"/>
    <col collapsed="false" hidden="false" max="15" min="15" style="0" width="7.71255060728745"/>
    <col collapsed="false" hidden="false" max="16" min="16" style="0" width="5.89068825910931"/>
    <col collapsed="false" hidden="false" max="17" min="17" style="0" width="13.0688259109312"/>
    <col collapsed="false" hidden="false" max="19" min="18" style="0" width="10.9271255060729"/>
    <col collapsed="false" hidden="false" max="20" min="20" style="1" width="9.10526315789474"/>
    <col collapsed="false" hidden="false" max="21" min="21" style="0" width="10.9271255060729"/>
    <col collapsed="false" hidden="false" max="22" min="22" style="2" width="9.10526315789474"/>
    <col collapsed="false" hidden="false" max="23" min="23" style="0" width="9.10526315789474"/>
    <col collapsed="false" hidden="false" max="24" min="24" style="0" width="10.9271255060729"/>
    <col collapsed="false" hidden="false" max="25" min="25" style="0" width="33.7408906882591"/>
    <col collapsed="false" hidden="false" max="26" min="26" style="0" width="15.5303643724696"/>
    <col collapsed="false" hidden="false" max="1025" min="27" style="0" width="9.10526315789474"/>
  </cols>
  <sheetData>
    <row r="1" customFormat="false" ht="15" hidden="false" customHeight="true" outlineLevel="0" collapsed="false">
      <c r="X1" s="3" t="s">
        <v>0</v>
      </c>
      <c r="Y1" s="3" t="s">
        <v>1</v>
      </c>
      <c r="Z1" s="3" t="s">
        <v>2</v>
      </c>
    </row>
    <row r="2" customFormat="false" ht="15" hidden="false" customHeight="true" outlineLevel="0" collapsed="false"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7" t="s">
        <v>8</v>
      </c>
      <c r="H2" s="7"/>
      <c r="I2" s="7"/>
      <c r="J2" s="7"/>
      <c r="K2" s="8"/>
      <c r="L2" s="7" t="s">
        <v>9</v>
      </c>
      <c r="M2" s="7"/>
      <c r="N2" s="7"/>
      <c r="O2" s="7"/>
      <c r="P2" s="8"/>
      <c r="Q2" s="9" t="s">
        <v>10</v>
      </c>
      <c r="R2" s="9"/>
      <c r="S2" s="10"/>
      <c r="T2" s="11" t="s">
        <v>11</v>
      </c>
      <c r="U2" s="11"/>
      <c r="V2" s="12" t="s">
        <v>12</v>
      </c>
      <c r="W2" s="13"/>
      <c r="X2" s="14" t="n">
        <v>0.146527777777778</v>
      </c>
      <c r="Y2" s="14" t="n">
        <v>0.292361111111111</v>
      </c>
      <c r="Z2" s="14" t="n">
        <v>0.00347222222222222</v>
      </c>
    </row>
    <row r="3" s="15" customFormat="true" ht="15" hidden="false" customHeight="true" outlineLevel="0" collapsed="false">
      <c r="B3" s="4"/>
      <c r="C3" s="5"/>
      <c r="D3" s="5"/>
      <c r="E3" s="5"/>
      <c r="F3" s="6"/>
      <c r="G3" s="7" t="s">
        <v>13</v>
      </c>
      <c r="H3" s="16" t="s">
        <v>14</v>
      </c>
      <c r="I3" s="16" t="s">
        <v>15</v>
      </c>
      <c r="J3" s="17" t="s">
        <v>16</v>
      </c>
      <c r="K3" s="8" t="s">
        <v>17</v>
      </c>
      <c r="L3" s="7" t="s">
        <v>13</v>
      </c>
      <c r="M3" s="16" t="s">
        <v>14</v>
      </c>
      <c r="N3" s="16" t="s">
        <v>15</v>
      </c>
      <c r="O3" s="17" t="s">
        <v>16</v>
      </c>
      <c r="P3" s="8" t="s">
        <v>17</v>
      </c>
      <c r="Q3" s="18" t="s">
        <v>13</v>
      </c>
      <c r="R3" s="19" t="s">
        <v>14</v>
      </c>
      <c r="S3" s="9" t="s">
        <v>16</v>
      </c>
      <c r="T3" s="7" t="s">
        <v>15</v>
      </c>
      <c r="U3" s="8" t="s">
        <v>16</v>
      </c>
      <c r="V3" s="12"/>
      <c r="W3" s="20"/>
      <c r="X3" s="14" t="n">
        <v>0.145833333333333</v>
      </c>
      <c r="Y3" s="14" t="n">
        <v>0.291666666666667</v>
      </c>
    </row>
    <row r="4" customFormat="false" ht="15" hidden="false" customHeight="true" outlineLevel="0" collapsed="false">
      <c r="B4" s="21" t="n">
        <v>122</v>
      </c>
      <c r="C4" s="22" t="s">
        <v>18</v>
      </c>
      <c r="D4" s="22" t="s">
        <v>19</v>
      </c>
      <c r="E4" s="22" t="s">
        <v>20</v>
      </c>
      <c r="F4" s="23" t="s">
        <v>21</v>
      </c>
      <c r="G4" s="24" t="n">
        <v>0.854166666666667</v>
      </c>
      <c r="H4" s="25" t="n">
        <v>0.979861111111111</v>
      </c>
      <c r="I4" s="25" t="n">
        <f aca="false">H4-G4</f>
        <v>0.125694444444444</v>
      </c>
      <c r="J4" s="26" t="n">
        <v>34</v>
      </c>
      <c r="K4" s="27" t="n">
        <f aca="false">IF(I4&lt;$X$2,0,CEILING((I4-$X$3)/$Z$2,1))</f>
        <v>0</v>
      </c>
      <c r="L4" s="24" t="n">
        <v>0.377777777777778</v>
      </c>
      <c r="M4" s="25" t="n">
        <v>0.667361111111111</v>
      </c>
      <c r="N4" s="25" t="n">
        <f aca="false">M4-L4</f>
        <v>0.289583333333333</v>
      </c>
      <c r="O4" s="28" t="n">
        <v>44</v>
      </c>
      <c r="P4" s="29" t="n">
        <f aca="false">IF(N4&lt;$Y$2,0,CEILING((N4-$Y$3)/$Z$2,1))</f>
        <v>0</v>
      </c>
      <c r="Q4" s="30" t="n">
        <v>0.56875</v>
      </c>
      <c r="R4" s="31" t="n">
        <v>0.621527777777778</v>
      </c>
      <c r="S4" s="27" t="n">
        <v>5</v>
      </c>
      <c r="T4" s="32" t="n">
        <f aca="false">N4+I4*2</f>
        <v>0.540972222222222</v>
      </c>
      <c r="U4" s="29" t="n">
        <f aca="false">S4+O4+J4*2-K4*2-P4-T4/1000000000</f>
        <v>116.999999999459</v>
      </c>
      <c r="V4" s="33" t="s">
        <v>22</v>
      </c>
      <c r="W4" s="13"/>
    </row>
    <row r="5" customFormat="false" ht="15" hidden="false" customHeight="true" outlineLevel="0" collapsed="false">
      <c r="B5" s="34" t="n">
        <v>40</v>
      </c>
      <c r="C5" s="35" t="s">
        <v>18</v>
      </c>
      <c r="D5" s="35" t="s">
        <v>23</v>
      </c>
      <c r="E5" s="35" t="s">
        <v>24</v>
      </c>
      <c r="F5" s="36" t="s">
        <v>25</v>
      </c>
      <c r="G5" s="37" t="n">
        <v>0.834027777777778</v>
      </c>
      <c r="H5" s="38" t="n">
        <v>0.975694444444444</v>
      </c>
      <c r="I5" s="38" t="n">
        <f aca="false">H5-G5</f>
        <v>0.141666666666667</v>
      </c>
      <c r="J5" s="39" t="n">
        <v>35</v>
      </c>
      <c r="K5" s="27" t="n">
        <f aca="false">IF(I5&lt;$X$2,0,CEILING((I5-$X$3)/$Z$2,1))</f>
        <v>0</v>
      </c>
      <c r="L5" s="37" t="n">
        <v>0.353472222222222</v>
      </c>
      <c r="M5" s="38" t="n">
        <v>0.642361111111111</v>
      </c>
      <c r="N5" s="38" t="n">
        <f aca="false">M5-L5</f>
        <v>0.288888888888889</v>
      </c>
      <c r="O5" s="40" t="n">
        <v>37</v>
      </c>
      <c r="P5" s="29" t="n">
        <f aca="false">IF(N5&lt;$Y$2,0,CEILING((N5-$Y$3)/$Z$2,1))</f>
        <v>0</v>
      </c>
      <c r="Q5" s="41"/>
      <c r="R5" s="42"/>
      <c r="S5" s="43"/>
      <c r="T5" s="44" t="n">
        <f aca="false">N5+I5*2</f>
        <v>0.572222222222223</v>
      </c>
      <c r="U5" s="29" t="n">
        <f aca="false">S5+O5+J5*2-K5*2-P5-T5/1000000000</f>
        <v>106.999999999428</v>
      </c>
      <c r="V5" s="45" t="s">
        <v>26</v>
      </c>
      <c r="W5" s="13"/>
    </row>
    <row r="6" customFormat="false" ht="15" hidden="false" customHeight="true" outlineLevel="0" collapsed="false">
      <c r="B6" s="34" t="n">
        <v>33</v>
      </c>
      <c r="C6" s="35" t="s">
        <v>18</v>
      </c>
      <c r="D6" s="35" t="s">
        <v>27</v>
      </c>
      <c r="E6" s="35" t="s">
        <v>28</v>
      </c>
      <c r="F6" s="36" t="s">
        <v>29</v>
      </c>
      <c r="G6" s="37" t="n">
        <v>0.811111111111111</v>
      </c>
      <c r="H6" s="38" t="n">
        <v>0.953472222222222</v>
      </c>
      <c r="I6" s="38" t="n">
        <f aca="false">H6-G6</f>
        <v>0.142361111111111</v>
      </c>
      <c r="J6" s="39" t="n">
        <v>34</v>
      </c>
      <c r="K6" s="27" t="n">
        <f aca="false">IF(I6&lt;$X$2,0,CEILING((I6-$X$3)/$Z$2,1))</f>
        <v>0</v>
      </c>
      <c r="L6" s="37" t="n">
        <v>0.386805555555556</v>
      </c>
      <c r="M6" s="38" t="n">
        <v>0.680555555555555</v>
      </c>
      <c r="N6" s="38" t="n">
        <f aca="false">M6-L6</f>
        <v>0.29375</v>
      </c>
      <c r="O6" s="40" t="n">
        <v>40</v>
      </c>
      <c r="P6" s="29" t="n">
        <f aca="false">IF(N6&lt;$Y$2,0,CEILING((N6-$Y$3)/$Z$2,1))</f>
        <v>1</v>
      </c>
      <c r="Q6" s="41"/>
      <c r="R6" s="42"/>
      <c r="S6" s="43"/>
      <c r="T6" s="44" t="n">
        <f aca="false">N6+I6*2</f>
        <v>0.578472222222222</v>
      </c>
      <c r="U6" s="29" t="n">
        <f aca="false">S6+O6+J6*2-K6*2-P6-T6/1000000000</f>
        <v>106.999999999422</v>
      </c>
      <c r="V6" s="45" t="s">
        <v>30</v>
      </c>
      <c r="W6" s="13"/>
      <c r="Y6" s="46" t="n">
        <f aca="false">M82-L82</f>
        <v>0.295138888888889</v>
      </c>
    </row>
    <row r="7" customFormat="false" ht="15" hidden="false" customHeight="true" outlineLevel="0" collapsed="false">
      <c r="B7" s="47" t="n">
        <v>49</v>
      </c>
      <c r="C7" s="48" t="s">
        <v>18</v>
      </c>
      <c r="D7" s="48" t="s">
        <v>31</v>
      </c>
      <c r="E7" s="48" t="s">
        <v>32</v>
      </c>
      <c r="F7" s="49" t="s">
        <v>33</v>
      </c>
      <c r="G7" s="50" t="n">
        <v>0.774305555555556</v>
      </c>
      <c r="H7" s="51" t="n">
        <v>0.915972222222222</v>
      </c>
      <c r="I7" s="51" t="n">
        <f aca="false">H7-G7</f>
        <v>0.141666666666667</v>
      </c>
      <c r="J7" s="52" t="n">
        <v>31</v>
      </c>
      <c r="K7" s="53" t="n">
        <f aca="false">IF(I7&lt;$X$2,0,CEILING((I7-$X$3)/$Z$2,1))</f>
        <v>0</v>
      </c>
      <c r="L7" s="50" t="n">
        <v>0.342361111111111</v>
      </c>
      <c r="M7" s="51" t="n">
        <v>0.631944444444444</v>
      </c>
      <c r="N7" s="51" t="n">
        <f aca="false">M7-L7</f>
        <v>0.289583333333333</v>
      </c>
      <c r="O7" s="54" t="n">
        <v>43</v>
      </c>
      <c r="P7" s="55" t="n">
        <f aca="false">IF(N7&lt;$Y$2,0,CEILING((N7-$Y$3)/$Z$2,1))</f>
        <v>0</v>
      </c>
      <c r="Q7" s="56"/>
      <c r="R7" s="57"/>
      <c r="S7" s="58"/>
      <c r="T7" s="59" t="n">
        <f aca="false">N7+I7*2</f>
        <v>0.572916666666667</v>
      </c>
      <c r="U7" s="55" t="n">
        <f aca="false">S7+O7+J7*2-K7*2-P7-T7/1000000000</f>
        <v>104.999999999427</v>
      </c>
      <c r="V7" s="60" t="s">
        <v>34</v>
      </c>
      <c r="W7" s="13"/>
      <c r="Y7" s="46" t="n">
        <f aca="false">M15-L15</f>
        <v>0.295138888888889</v>
      </c>
    </row>
    <row r="8" customFormat="false" ht="15" hidden="false" customHeight="true" outlineLevel="0" collapsed="false">
      <c r="B8" s="47" t="n">
        <v>24</v>
      </c>
      <c r="C8" s="48" t="s">
        <v>18</v>
      </c>
      <c r="D8" s="48" t="s">
        <v>35</v>
      </c>
      <c r="E8" s="48" t="s">
        <v>36</v>
      </c>
      <c r="F8" s="49" t="s">
        <v>37</v>
      </c>
      <c r="G8" s="50" t="n">
        <v>0.829861111111111</v>
      </c>
      <c r="H8" s="51" t="n">
        <v>0.974305555555556</v>
      </c>
      <c r="I8" s="51" t="n">
        <f aca="false">H8-G8</f>
        <v>0.144444444444444</v>
      </c>
      <c r="J8" s="52" t="n">
        <v>33</v>
      </c>
      <c r="K8" s="53" t="n">
        <f aca="false">IF(I8&lt;$X$2,0,CEILING((I8-$X$3)/$Z$2,1))</f>
        <v>0</v>
      </c>
      <c r="L8" s="50" t="n">
        <v>0.388888888888889</v>
      </c>
      <c r="M8" s="51" t="n">
        <v>0.677777777777778</v>
      </c>
      <c r="N8" s="51" t="n">
        <f aca="false">M8-L8</f>
        <v>0.288888888888889</v>
      </c>
      <c r="O8" s="54" t="n">
        <v>36</v>
      </c>
      <c r="P8" s="55" t="n">
        <f aca="false">IF(N8&lt;$Y$2,0,CEILING((N8-$Y$3)/$Z$2,1))</f>
        <v>0</v>
      </c>
      <c r="Q8" s="56"/>
      <c r="R8" s="57"/>
      <c r="S8" s="58"/>
      <c r="T8" s="59" t="n">
        <f aca="false">N8+I8*2</f>
        <v>0.577777777777778</v>
      </c>
      <c r="U8" s="55" t="n">
        <f aca="false">S8+O8+J8*2-K8*2-P8-T8/1000000000</f>
        <v>101.999999999422</v>
      </c>
      <c r="V8" s="60" t="s">
        <v>38</v>
      </c>
      <c r="W8" s="13"/>
    </row>
    <row r="9" customFormat="false" ht="15" hidden="false" customHeight="true" outlineLevel="0" collapsed="false">
      <c r="B9" s="47" t="n">
        <v>59</v>
      </c>
      <c r="C9" s="48" t="s">
        <v>18</v>
      </c>
      <c r="D9" s="48" t="s">
        <v>39</v>
      </c>
      <c r="E9" s="48" t="s">
        <v>40</v>
      </c>
      <c r="F9" s="49" t="s">
        <v>41</v>
      </c>
      <c r="G9" s="50" t="n">
        <v>0.824305555555556</v>
      </c>
      <c r="H9" s="51" t="n">
        <v>0.967361111111111</v>
      </c>
      <c r="I9" s="51" t="n">
        <f aca="false">H9-G9</f>
        <v>0.143055555555555</v>
      </c>
      <c r="J9" s="52" t="n">
        <v>28</v>
      </c>
      <c r="K9" s="53" t="n">
        <f aca="false">IF(I9&lt;$X$2,0,CEILING((I9-$X$3)/$Z$2,1))</f>
        <v>0</v>
      </c>
      <c r="L9" s="50" t="n">
        <v>0.365972222222222</v>
      </c>
      <c r="M9" s="51" t="n">
        <v>0.658333333333333</v>
      </c>
      <c r="N9" s="51" t="n">
        <f aca="false">M9-L9</f>
        <v>0.292361111111111</v>
      </c>
      <c r="O9" s="54" t="n">
        <v>40</v>
      </c>
      <c r="P9" s="55" t="n">
        <f aca="false">IF(N9&lt;$Y$2,0,CEILING((N9-$Y$3)/$Z$2,1))</f>
        <v>1</v>
      </c>
      <c r="Q9" s="56" t="n">
        <v>0.55</v>
      </c>
      <c r="R9" s="57" t="n">
        <v>0.60625</v>
      </c>
      <c r="S9" s="58" t="n">
        <v>5</v>
      </c>
      <c r="T9" s="59" t="n">
        <f aca="false">N9+I9*2</f>
        <v>0.578472222222222</v>
      </c>
      <c r="U9" s="55" t="n">
        <f aca="false">S9+O9+J9*2-K9*2-P9-T9/1000000000</f>
        <v>99.9999999994215</v>
      </c>
      <c r="V9" s="60" t="s">
        <v>42</v>
      </c>
      <c r="W9" s="13"/>
    </row>
    <row r="10" customFormat="false" ht="26.2" hidden="false" customHeight="true" outlineLevel="0" collapsed="false">
      <c r="B10" s="47" t="n">
        <v>87</v>
      </c>
      <c r="C10" s="48" t="s">
        <v>18</v>
      </c>
      <c r="D10" s="48" t="s">
        <v>43</v>
      </c>
      <c r="E10" s="48" t="s">
        <v>44</v>
      </c>
      <c r="F10" s="49" t="s">
        <v>45</v>
      </c>
      <c r="G10" s="50" t="n">
        <v>0.814583333333333</v>
      </c>
      <c r="H10" s="51" t="n">
        <v>0.957638888888889</v>
      </c>
      <c r="I10" s="51" t="n">
        <f aca="false">H10-G10</f>
        <v>0.143055555555556</v>
      </c>
      <c r="J10" s="52" t="n">
        <v>26</v>
      </c>
      <c r="K10" s="53" t="n">
        <f aca="false">IF(I10&lt;$X$2,0,CEILING((I10-$X$3)/$Z$2,1))</f>
        <v>0</v>
      </c>
      <c r="L10" s="50" t="n">
        <v>0.385416666666667</v>
      </c>
      <c r="M10" s="51" t="n">
        <v>0.672916666666667</v>
      </c>
      <c r="N10" s="51" t="n">
        <f aca="false">M10-L10</f>
        <v>0.2875</v>
      </c>
      <c r="O10" s="54" t="n">
        <v>39</v>
      </c>
      <c r="P10" s="55" t="n">
        <f aca="false">IF(N10&lt;$Y$2,0,CEILING((N10-$Y$3)/$Z$2,1))</f>
        <v>0</v>
      </c>
      <c r="Q10" s="56"/>
      <c r="R10" s="57"/>
      <c r="S10" s="58"/>
      <c r="T10" s="59" t="n">
        <f aca="false">N10+I10*2</f>
        <v>0.573611111111111</v>
      </c>
      <c r="U10" s="55" t="n">
        <f aca="false">S10+O10+J10*2-K10*2-P10-T10/1000000000</f>
        <v>90.9999999994264</v>
      </c>
      <c r="V10" s="60" t="s">
        <v>46</v>
      </c>
      <c r="W10" s="13"/>
    </row>
    <row r="11" customFormat="false" ht="15" hidden="false" customHeight="true" outlineLevel="0" collapsed="false">
      <c r="B11" s="47" t="n">
        <v>111</v>
      </c>
      <c r="C11" s="48" t="s">
        <v>18</v>
      </c>
      <c r="D11" s="48" t="s">
        <v>47</v>
      </c>
      <c r="E11" s="48" t="s">
        <v>48</v>
      </c>
      <c r="F11" s="49" t="s">
        <v>49</v>
      </c>
      <c r="G11" s="50" t="n">
        <v>0.736805555555556</v>
      </c>
      <c r="H11" s="51" t="n">
        <v>0.878472222222222</v>
      </c>
      <c r="I11" s="51" t="n">
        <f aca="false">H11-G11</f>
        <v>0.141666666666667</v>
      </c>
      <c r="J11" s="52" t="n">
        <v>23</v>
      </c>
      <c r="K11" s="53" t="n">
        <f aca="false">IF(I11&lt;$X$2,0,CEILING((I11-$X$3)/$Z$2,1))</f>
        <v>0</v>
      </c>
      <c r="L11" s="50" t="n">
        <v>0.340972222222222</v>
      </c>
      <c r="M11" s="51" t="n">
        <v>0.622222222222222</v>
      </c>
      <c r="N11" s="51" t="n">
        <f aca="false">M11-L11</f>
        <v>0.28125</v>
      </c>
      <c r="O11" s="54" t="n">
        <v>37</v>
      </c>
      <c r="P11" s="55" t="n">
        <f aca="false">IF(N11&lt;$Y$2,0,CEILING((N11-$Y$3)/$Z$2,1))</f>
        <v>0</v>
      </c>
      <c r="Q11" s="56" t="n">
        <v>0.470833333333333</v>
      </c>
      <c r="R11" s="57" t="n">
        <v>0.539583333333333</v>
      </c>
      <c r="S11" s="58" t="n">
        <v>5</v>
      </c>
      <c r="T11" s="59" t="n">
        <f aca="false">N11+I11*2</f>
        <v>0.564583333333333</v>
      </c>
      <c r="U11" s="55" t="n">
        <f aca="false">S11+O11+J11*2-K11*2-P11-T11/1000000000</f>
        <v>87.9999999994354</v>
      </c>
      <c r="V11" s="60" t="s">
        <v>50</v>
      </c>
      <c r="W11" s="13"/>
      <c r="Y11" s="61" t="n">
        <f aca="false">(N82-Y3)/Z2</f>
        <v>0.999999999999996</v>
      </c>
    </row>
    <row r="12" customFormat="false" ht="15" hidden="false" customHeight="true" outlineLevel="0" collapsed="false">
      <c r="B12" s="47" t="n">
        <v>79</v>
      </c>
      <c r="C12" s="48" t="s">
        <v>18</v>
      </c>
      <c r="D12" s="48" t="s">
        <v>51</v>
      </c>
      <c r="E12" s="48" t="s">
        <v>52</v>
      </c>
      <c r="F12" s="49" t="s">
        <v>53</v>
      </c>
      <c r="G12" s="50" t="n">
        <v>0.795833333333334</v>
      </c>
      <c r="H12" s="51" t="n">
        <v>0.9375</v>
      </c>
      <c r="I12" s="51" t="n">
        <f aca="false">H12-G12</f>
        <v>0.141666666666667</v>
      </c>
      <c r="J12" s="52" t="n">
        <v>25</v>
      </c>
      <c r="K12" s="53" t="n">
        <f aca="false">IF(I12&lt;$X$2,0,CEILING((I12-$X$3)/$Z$2,1))</f>
        <v>0</v>
      </c>
      <c r="L12" s="50" t="n">
        <v>0.381944444444444</v>
      </c>
      <c r="M12" s="51" t="n">
        <v>0.672222222222222</v>
      </c>
      <c r="N12" s="51" t="n">
        <f aca="false">M12-L12</f>
        <v>0.290277777777778</v>
      </c>
      <c r="O12" s="54" t="n">
        <v>37</v>
      </c>
      <c r="P12" s="55" t="n">
        <f aca="false">IF(N12&lt;$Y$2,0,CEILING((N12-$Y$3)/$Z$2,1))</f>
        <v>0</v>
      </c>
      <c r="Q12" s="56"/>
      <c r="R12" s="57"/>
      <c r="S12" s="58"/>
      <c r="T12" s="59" t="n">
        <f aca="false">N12+I12*2</f>
        <v>0.573611111111111</v>
      </c>
      <c r="U12" s="55" t="n">
        <f aca="false">S12+O12+J12*2-K12*2-P12-T12/1000000000</f>
        <v>86.9999999994264</v>
      </c>
      <c r="V12" s="60" t="s">
        <v>54</v>
      </c>
      <c r="W12" s="13"/>
    </row>
    <row r="13" customFormat="false" ht="15" hidden="false" customHeight="true" outlineLevel="0" collapsed="false">
      <c r="B13" s="47" t="n">
        <v>1</v>
      </c>
      <c r="C13" s="48" t="s">
        <v>18</v>
      </c>
      <c r="D13" s="48" t="s">
        <v>55</v>
      </c>
      <c r="E13" s="48" t="s">
        <v>56</v>
      </c>
      <c r="F13" s="49" t="s">
        <v>57</v>
      </c>
      <c r="G13" s="50" t="n">
        <v>0.760416666666667</v>
      </c>
      <c r="H13" s="51" t="n">
        <v>0.903472222222222</v>
      </c>
      <c r="I13" s="51" t="n">
        <f aca="false">H13-G13</f>
        <v>0.143055555555556</v>
      </c>
      <c r="J13" s="52" t="n">
        <v>26</v>
      </c>
      <c r="K13" s="53" t="n">
        <f aca="false">IF(I13&lt;$X$2,0,CEILING((I13-$X$3)/$Z$2,1))</f>
        <v>0</v>
      </c>
      <c r="L13" s="50" t="n">
        <v>0.357638888888889</v>
      </c>
      <c r="M13" s="51" t="n">
        <v>0.645138888888889</v>
      </c>
      <c r="N13" s="51" t="n">
        <f aca="false">M13-L13</f>
        <v>0.2875</v>
      </c>
      <c r="O13" s="54" t="n">
        <v>35</v>
      </c>
      <c r="P13" s="55" t="n">
        <f aca="false">IF(N13&lt;$Y$2,0,CEILING((N13-$Y$3)/$Z$2,1))</f>
        <v>0</v>
      </c>
      <c r="Q13" s="56"/>
      <c r="R13" s="57"/>
      <c r="S13" s="58"/>
      <c r="T13" s="59" t="n">
        <f aca="false">N13+I13*2</f>
        <v>0.573611111111111</v>
      </c>
      <c r="U13" s="55" t="n">
        <f aca="false">S13+O13+J13*2-K13*2-P13-T13/1000000000</f>
        <v>86.9999999994264</v>
      </c>
      <c r="V13" s="60" t="s">
        <v>54</v>
      </c>
      <c r="W13" s="13"/>
      <c r="Y13" s="62" t="n">
        <f aca="false">(N15-Y3)/Z2</f>
        <v>1.00000000000001</v>
      </c>
    </row>
    <row r="14" customFormat="false" ht="15" hidden="false" customHeight="true" outlineLevel="0" collapsed="false">
      <c r="B14" s="47" t="n">
        <v>31</v>
      </c>
      <c r="C14" s="48" t="s">
        <v>18</v>
      </c>
      <c r="D14" s="48" t="s">
        <v>58</v>
      </c>
      <c r="E14" s="48" t="s">
        <v>59</v>
      </c>
      <c r="F14" s="49" t="s">
        <v>60</v>
      </c>
      <c r="G14" s="50" t="n">
        <v>0.815972222222222</v>
      </c>
      <c r="H14" s="51" t="n">
        <v>0.961111111111111</v>
      </c>
      <c r="I14" s="51" t="n">
        <f aca="false">H14-G14</f>
        <v>0.145138888888889</v>
      </c>
      <c r="J14" s="52" t="n">
        <v>24</v>
      </c>
      <c r="K14" s="53" t="n">
        <f aca="false">IF(I14&lt;$X$2,0,CEILING((I14-$X$3)/$Z$2,1))</f>
        <v>0</v>
      </c>
      <c r="L14" s="50" t="n">
        <v>0.389583333333333</v>
      </c>
      <c r="M14" s="51" t="n">
        <v>0.675</v>
      </c>
      <c r="N14" s="51" t="n">
        <f aca="false">M14-L14</f>
        <v>0.285416666666667</v>
      </c>
      <c r="O14" s="54" t="n">
        <v>38</v>
      </c>
      <c r="P14" s="55" t="n">
        <f aca="false">IF(N14&lt;$Y$2,0,CEILING((N14-$Y$3)/$Z$2,1))</f>
        <v>0</v>
      </c>
      <c r="Q14" s="56"/>
      <c r="R14" s="57"/>
      <c r="S14" s="58"/>
      <c r="T14" s="59" t="n">
        <f aca="false">N14+I14*2</f>
        <v>0.575694444444444</v>
      </c>
      <c r="U14" s="55" t="n">
        <f aca="false">S14+O14+J14*2-K14*2-P14-T14/1000000000</f>
        <v>85.9999999994243</v>
      </c>
      <c r="V14" s="60" t="s">
        <v>61</v>
      </c>
      <c r="W14" s="13"/>
      <c r="Y14" s="0" t="n">
        <v>1</v>
      </c>
    </row>
    <row r="15" customFormat="false" ht="15" hidden="false" customHeight="true" outlineLevel="0" collapsed="false">
      <c r="B15" s="47" t="n">
        <v>115</v>
      </c>
      <c r="C15" s="48" t="s">
        <v>18</v>
      </c>
      <c r="D15" s="48" t="s">
        <v>62</v>
      </c>
      <c r="E15" s="48" t="s">
        <v>63</v>
      </c>
      <c r="F15" s="49" t="s">
        <v>64</v>
      </c>
      <c r="G15" s="50" t="n">
        <v>0.793055555555556</v>
      </c>
      <c r="H15" s="51" t="n">
        <v>0.930555555555556</v>
      </c>
      <c r="I15" s="51" t="n">
        <f aca="false">H15-G15</f>
        <v>0.1375</v>
      </c>
      <c r="J15" s="52" t="n">
        <v>28</v>
      </c>
      <c r="K15" s="53" t="n">
        <f aca="false">IF(I15&lt;$X$2,0,CEILING((I15-$X$3)/$Z$2,1))</f>
        <v>0</v>
      </c>
      <c r="L15" s="50" t="n">
        <v>0.349305555555556</v>
      </c>
      <c r="M15" s="51" t="n">
        <v>0.644444444444444</v>
      </c>
      <c r="N15" s="51" t="n">
        <f aca="false">M15-L15</f>
        <v>0.295138888888889</v>
      </c>
      <c r="O15" s="54" t="n">
        <v>30</v>
      </c>
      <c r="P15" s="55" t="n">
        <v>1</v>
      </c>
      <c r="Q15" s="56" t="n">
        <v>0.570833333333333</v>
      </c>
      <c r="R15" s="57" t="s">
        <v>65</v>
      </c>
      <c r="S15" s="58"/>
      <c r="T15" s="59" t="n">
        <f aca="false">N15+I15*2</f>
        <v>0.570138888888889</v>
      </c>
      <c r="U15" s="55" t="n">
        <f aca="false">S15+O15+J15*2-K15*2-P15-T15/1000000000</f>
        <v>84.9999999994299</v>
      </c>
      <c r="V15" s="60" t="s">
        <v>66</v>
      </c>
      <c r="W15" s="13"/>
      <c r="Y15" s="0" t="n">
        <f aca="false">CEILING((N15-Y3)/Z2,1.0000001)</f>
        <v>1.0000001</v>
      </c>
    </row>
    <row r="16" customFormat="false" ht="15" hidden="false" customHeight="true" outlineLevel="0" collapsed="false">
      <c r="B16" s="47" t="n">
        <v>92</v>
      </c>
      <c r="C16" s="48" t="s">
        <v>18</v>
      </c>
      <c r="D16" s="48" t="s">
        <v>67</v>
      </c>
      <c r="E16" s="48" t="s">
        <v>68</v>
      </c>
      <c r="F16" s="49" t="s">
        <v>69</v>
      </c>
      <c r="G16" s="50" t="n">
        <v>0.738194444444444</v>
      </c>
      <c r="H16" s="51" t="n">
        <v>0.88125</v>
      </c>
      <c r="I16" s="51" t="n">
        <f aca="false">H16-G16</f>
        <v>0.143055555555556</v>
      </c>
      <c r="J16" s="52" t="n">
        <v>21</v>
      </c>
      <c r="K16" s="53" t="n">
        <f aca="false">IF(I16&lt;$X$2,0,CEILING((I16-$X$3)/$Z$2,1))</f>
        <v>0</v>
      </c>
      <c r="L16" s="50" t="n">
        <v>0.335416666666667</v>
      </c>
      <c r="M16" s="51" t="n">
        <v>0.623611111111111</v>
      </c>
      <c r="N16" s="51" t="n">
        <f aca="false">M16-L16</f>
        <v>0.288194444444444</v>
      </c>
      <c r="O16" s="54" t="n">
        <v>35</v>
      </c>
      <c r="P16" s="55" t="n">
        <f aca="false">IF(N16&lt;$Y$2,0,CEILING((N16-$Y$3)/$Z$2,1))</f>
        <v>0</v>
      </c>
      <c r="Q16" s="56" t="n">
        <v>0.489583333333333</v>
      </c>
      <c r="R16" s="57" t="n">
        <v>0.554861111111111</v>
      </c>
      <c r="S16" s="58" t="n">
        <v>5</v>
      </c>
      <c r="T16" s="59" t="n">
        <f aca="false">N16+I16*2</f>
        <v>0.574305555555556</v>
      </c>
      <c r="U16" s="55" t="n">
        <f aca="false">S16+O16+J16*2-K16*2-P16-T16/1000000000</f>
        <v>81.9999999994257</v>
      </c>
      <c r="V16" s="60" t="s">
        <v>70</v>
      </c>
      <c r="W16" s="13"/>
      <c r="Y16" s="0" t="n">
        <f aca="false">CEILING(Y14,1)</f>
        <v>1</v>
      </c>
    </row>
    <row r="17" customFormat="false" ht="15" hidden="false" customHeight="true" outlineLevel="0" collapsed="false">
      <c r="B17" s="47" t="n">
        <v>70</v>
      </c>
      <c r="C17" s="48" t="s">
        <v>18</v>
      </c>
      <c r="D17" s="48" t="s">
        <v>71</v>
      </c>
      <c r="E17" s="48" t="s">
        <v>72</v>
      </c>
      <c r="F17" s="49" t="s">
        <v>73</v>
      </c>
      <c r="G17" s="50" t="n">
        <v>0.83125</v>
      </c>
      <c r="H17" s="51" t="n">
        <v>0.979166666666667</v>
      </c>
      <c r="I17" s="51" t="n">
        <f aca="false">H17-G17</f>
        <v>0.147916666666667</v>
      </c>
      <c r="J17" s="52" t="n">
        <v>26</v>
      </c>
      <c r="K17" s="53" t="n">
        <f aca="false">IF(I17&lt;$X$2,0,CEILING((I17-$X$3)/$Z$2,1))</f>
        <v>1</v>
      </c>
      <c r="L17" s="50" t="n">
        <v>0.402083333333333</v>
      </c>
      <c r="M17" s="51" t="n">
        <v>0.688888888888889</v>
      </c>
      <c r="N17" s="51" t="n">
        <f aca="false">M17-L17</f>
        <v>0.286805555555556</v>
      </c>
      <c r="O17" s="54" t="n">
        <v>32</v>
      </c>
      <c r="P17" s="55" t="n">
        <f aca="false">IF(N17&lt;$Y$2,0,CEILING((N17-$Y$3)/$Z$2,1))</f>
        <v>0</v>
      </c>
      <c r="Q17" s="56"/>
      <c r="R17" s="57"/>
      <c r="S17" s="58"/>
      <c r="T17" s="59" t="n">
        <f aca="false">N17+I17*2</f>
        <v>0.582638888888889</v>
      </c>
      <c r="U17" s="55" t="n">
        <f aca="false">S17+O17+J17*2-K17*2-P17-T17/1000000000</f>
        <v>81.9999999994174</v>
      </c>
      <c r="V17" s="60" t="s">
        <v>74</v>
      </c>
      <c r="W17" s="13"/>
    </row>
    <row r="18" customFormat="false" ht="15" hidden="false" customHeight="true" outlineLevel="0" collapsed="false">
      <c r="B18" s="47" t="n">
        <v>77</v>
      </c>
      <c r="C18" s="48" t="s">
        <v>18</v>
      </c>
      <c r="D18" s="48" t="s">
        <v>75</v>
      </c>
      <c r="E18" s="48" t="s">
        <v>76</v>
      </c>
      <c r="F18" s="49" t="s">
        <v>77</v>
      </c>
      <c r="G18" s="50" t="n">
        <v>0.853472222222222</v>
      </c>
      <c r="H18" s="51" t="n">
        <v>1.00625</v>
      </c>
      <c r="I18" s="51" t="n">
        <f aca="false">H18-G18</f>
        <v>0.152777777777778</v>
      </c>
      <c r="J18" s="52" t="n">
        <v>26</v>
      </c>
      <c r="K18" s="53" t="n">
        <f aca="false">IF(I18&lt;$X$2,0,CEILING((I18-$X$3)/$Z$2,1))</f>
        <v>2</v>
      </c>
      <c r="L18" s="50" t="n">
        <v>0.383333333333333</v>
      </c>
      <c r="M18" s="51" t="n">
        <v>0.673611111111111</v>
      </c>
      <c r="N18" s="51" t="n">
        <f aca="false">M18-L18</f>
        <v>0.290277777777778</v>
      </c>
      <c r="O18" s="54" t="n">
        <v>34</v>
      </c>
      <c r="P18" s="55" t="n">
        <f aca="false">IF(N18&lt;$Y$2,0,CEILING((N18-$Y$3)/$Z$2,1))</f>
        <v>0</v>
      </c>
      <c r="Q18" s="56"/>
      <c r="R18" s="57"/>
      <c r="S18" s="58"/>
      <c r="T18" s="59" t="n">
        <f aca="false">N18+I18*2</f>
        <v>0.595833333333333</v>
      </c>
      <c r="U18" s="55" t="n">
        <f aca="false">S18+O18+J18*2-K18*2-P18-T18/1000000000</f>
        <v>81.9999999994042</v>
      </c>
      <c r="V18" s="60" t="s">
        <v>78</v>
      </c>
      <c r="W18" s="13"/>
    </row>
    <row r="19" customFormat="false" ht="25.45" hidden="false" customHeight="true" outlineLevel="0" collapsed="false">
      <c r="B19" s="47" t="n">
        <v>35</v>
      </c>
      <c r="C19" s="48" t="s">
        <v>18</v>
      </c>
      <c r="D19" s="48" t="s">
        <v>79</v>
      </c>
      <c r="E19" s="48" t="s">
        <v>80</v>
      </c>
      <c r="F19" s="49" t="s">
        <v>81</v>
      </c>
      <c r="G19" s="50" t="n">
        <v>0.842361111111111</v>
      </c>
      <c r="H19" s="51" t="n">
        <v>0.986111111111111</v>
      </c>
      <c r="I19" s="51" t="n">
        <f aca="false">H19-G19</f>
        <v>0.14375</v>
      </c>
      <c r="J19" s="52" t="n">
        <v>23</v>
      </c>
      <c r="K19" s="53" t="n">
        <f aca="false">IF(I19&lt;$X$2,0,CEILING((I19-$X$3)/$Z$2,1))</f>
        <v>0</v>
      </c>
      <c r="L19" s="50" t="n">
        <v>0.392361111111111</v>
      </c>
      <c r="M19" s="51" t="n">
        <v>0.672222222222222</v>
      </c>
      <c r="N19" s="51" t="n">
        <f aca="false">M19-L19</f>
        <v>0.279861111111111</v>
      </c>
      <c r="O19" s="54" t="n">
        <v>34</v>
      </c>
      <c r="P19" s="55" t="n">
        <f aca="false">IF(N19&lt;$Y$2,0,CEILING((N19-$Y$3)/$Z$2,1))</f>
        <v>0</v>
      </c>
      <c r="Q19" s="56"/>
      <c r="R19" s="57"/>
      <c r="S19" s="58"/>
      <c r="T19" s="59" t="n">
        <f aca="false">N19+I19*2</f>
        <v>0.567361111111111</v>
      </c>
      <c r="U19" s="55" t="n">
        <f aca="false">S19+O19+J19*2-K19*2-P19-T19/1000000000</f>
        <v>79.9999999994327</v>
      </c>
      <c r="V19" s="60" t="s">
        <v>82</v>
      </c>
      <c r="W19" s="13"/>
    </row>
    <row r="20" customFormat="false" ht="15" hidden="false" customHeight="true" outlineLevel="0" collapsed="false">
      <c r="B20" s="47" t="n">
        <v>39</v>
      </c>
      <c r="C20" s="48" t="s">
        <v>18</v>
      </c>
      <c r="D20" s="48" t="s">
        <v>83</v>
      </c>
      <c r="E20" s="48" t="s">
        <v>84</v>
      </c>
      <c r="F20" s="49" t="s">
        <v>85</v>
      </c>
      <c r="G20" s="50" t="n">
        <v>0.799305555555556</v>
      </c>
      <c r="H20" s="51" t="n">
        <v>0.945833333333333</v>
      </c>
      <c r="I20" s="51" t="n">
        <f aca="false">H20-G20</f>
        <v>0.146527777777778</v>
      </c>
      <c r="J20" s="52" t="n">
        <v>23</v>
      </c>
      <c r="K20" s="53" t="n">
        <f aca="false">IF(I20&lt;$X$2,0,CEILING((I20-$X$3)/$Z$2,1))</f>
        <v>1</v>
      </c>
      <c r="L20" s="50" t="n">
        <v>0.347916666666667</v>
      </c>
      <c r="M20" s="51" t="n">
        <v>0.638194444444444</v>
      </c>
      <c r="N20" s="51" t="n">
        <f aca="false">M20-L20</f>
        <v>0.290277777777778</v>
      </c>
      <c r="O20" s="54" t="n">
        <v>36</v>
      </c>
      <c r="P20" s="55" t="n">
        <f aca="false">IF(N20&lt;$Y$2,0,CEILING((N20-$Y$3)/$Z$2,1))</f>
        <v>0</v>
      </c>
      <c r="Q20" s="56" t="n">
        <v>0.490972222222222</v>
      </c>
      <c r="R20" s="57" t="n">
        <v>0.560416666666667</v>
      </c>
      <c r="S20" s="58"/>
      <c r="T20" s="59" t="n">
        <f aca="false">N20+I20*2</f>
        <v>0.583333333333333</v>
      </c>
      <c r="U20" s="55" t="n">
        <f aca="false">S20+O20+J20*2-K20*2-P20-T20/1000000000</f>
        <v>79.9999999994167</v>
      </c>
      <c r="V20" s="60" t="s">
        <v>86</v>
      </c>
      <c r="W20" s="13"/>
    </row>
    <row r="21" customFormat="false" ht="15" hidden="false" customHeight="true" outlineLevel="0" collapsed="false">
      <c r="B21" s="47" t="n">
        <v>60</v>
      </c>
      <c r="C21" s="48" t="s">
        <v>18</v>
      </c>
      <c r="D21" s="48" t="s">
        <v>87</v>
      </c>
      <c r="E21" s="48" t="s">
        <v>88</v>
      </c>
      <c r="F21" s="49" t="s">
        <v>89</v>
      </c>
      <c r="G21" s="50" t="n">
        <v>0.777777777777778</v>
      </c>
      <c r="H21" s="51" t="n">
        <v>0.922916666666667</v>
      </c>
      <c r="I21" s="51" t="n">
        <f aca="false">H21-G21</f>
        <v>0.145138888888889</v>
      </c>
      <c r="J21" s="52" t="n">
        <v>19</v>
      </c>
      <c r="K21" s="53" t="n">
        <f aca="false">IF(I21&lt;$X$2,0,CEILING((I21-$X$3)/$Z$2,1))</f>
        <v>0</v>
      </c>
      <c r="L21" s="50" t="n">
        <v>0.338194444444444</v>
      </c>
      <c r="M21" s="51" t="n">
        <v>0.639583333333333</v>
      </c>
      <c r="N21" s="51" t="n">
        <f aca="false">M21-L21</f>
        <v>0.301388888888889</v>
      </c>
      <c r="O21" s="54" t="n">
        <v>38</v>
      </c>
      <c r="P21" s="55" t="n">
        <f aca="false">IF(N21&lt;$Y$2,0,CEILING((N21-$Y$3)/$Z$2,1))</f>
        <v>3</v>
      </c>
      <c r="Q21" s="56" t="n">
        <v>0.536111111111111</v>
      </c>
      <c r="R21" s="57" t="n">
        <v>0.613194444444444</v>
      </c>
      <c r="S21" s="58" t="n">
        <v>5</v>
      </c>
      <c r="T21" s="59" t="n">
        <f aca="false">N21+I21*2</f>
        <v>0.591666666666667</v>
      </c>
      <c r="U21" s="55" t="n">
        <f aca="false">S21+O21+J21*2-K21*2-P21-T21/1000000000</f>
        <v>77.9999999994083</v>
      </c>
      <c r="V21" s="60" t="s">
        <v>90</v>
      </c>
      <c r="W21" s="13"/>
    </row>
    <row r="22" customFormat="false" ht="15" hidden="false" customHeight="true" outlineLevel="0" collapsed="false">
      <c r="B22" s="47" t="n">
        <v>72</v>
      </c>
      <c r="C22" s="48" t="s">
        <v>18</v>
      </c>
      <c r="D22" s="48" t="s">
        <v>91</v>
      </c>
      <c r="E22" s="48" t="s">
        <v>92</v>
      </c>
      <c r="F22" s="49" t="s">
        <v>93</v>
      </c>
      <c r="G22" s="50" t="n">
        <v>0.84375</v>
      </c>
      <c r="H22" s="51" t="n">
        <v>0.986111111111111</v>
      </c>
      <c r="I22" s="51" t="n">
        <f aca="false">H22-G22</f>
        <v>0.142361111111111</v>
      </c>
      <c r="J22" s="52" t="n">
        <v>23</v>
      </c>
      <c r="K22" s="53" t="n">
        <f aca="false">IF(I22&lt;$X$2,0,CEILING((I22-$X$3)/$Z$2,1))</f>
        <v>0</v>
      </c>
      <c r="L22" s="50" t="n">
        <v>0.390972222222222</v>
      </c>
      <c r="M22" s="51" t="n">
        <v>0.680555555555555</v>
      </c>
      <c r="N22" s="51" t="n">
        <f aca="false">M22-L22</f>
        <v>0.289583333333333</v>
      </c>
      <c r="O22" s="54" t="n">
        <v>30</v>
      </c>
      <c r="P22" s="55" t="n">
        <f aca="false">IF(N22&lt;$Y$2,0,CEILING((N22-$Y$3)/$Z$2,1))</f>
        <v>0</v>
      </c>
      <c r="Q22" s="56"/>
      <c r="R22" s="57"/>
      <c r="S22" s="58"/>
      <c r="T22" s="59" t="n">
        <f aca="false">N22+I22*2</f>
        <v>0.574305555555556</v>
      </c>
      <c r="U22" s="55" t="n">
        <f aca="false">S22+O22+J22*2-K22*2-P22-T22/1000000000</f>
        <v>75.9999999994257</v>
      </c>
      <c r="V22" s="60" t="s">
        <v>94</v>
      </c>
      <c r="W22" s="13"/>
    </row>
    <row r="23" customFormat="false" ht="15" hidden="false" customHeight="true" outlineLevel="0" collapsed="false">
      <c r="B23" s="47" t="n">
        <v>89</v>
      </c>
      <c r="C23" s="48" t="s">
        <v>18</v>
      </c>
      <c r="D23" s="48" t="s">
        <v>95</v>
      </c>
      <c r="E23" s="48" t="s">
        <v>96</v>
      </c>
      <c r="F23" s="49" t="s">
        <v>97</v>
      </c>
      <c r="G23" s="50" t="n">
        <v>0.825694444444444</v>
      </c>
      <c r="H23" s="51" t="n">
        <v>0.968055555555556</v>
      </c>
      <c r="I23" s="51" t="n">
        <f aca="false">H23-G23</f>
        <v>0.142361111111111</v>
      </c>
      <c r="J23" s="52" t="n">
        <v>24</v>
      </c>
      <c r="K23" s="53" t="n">
        <f aca="false">IF(I23&lt;$X$2,0,CEILING((I23-$X$3)/$Z$2,1))</f>
        <v>0</v>
      </c>
      <c r="L23" s="50" t="n">
        <v>0.350694444444444</v>
      </c>
      <c r="M23" s="51" t="n">
        <v>0.644444444444444</v>
      </c>
      <c r="N23" s="51" t="n">
        <f aca="false">M23-L23</f>
        <v>0.29375</v>
      </c>
      <c r="O23" s="54" t="n">
        <v>28</v>
      </c>
      <c r="P23" s="55" t="n">
        <f aca="false">IF(N23&lt;$Y$2,0,CEILING((N23-$Y$3)/$Z$2,1))</f>
        <v>1</v>
      </c>
      <c r="Q23" s="56"/>
      <c r="R23" s="57"/>
      <c r="S23" s="58"/>
      <c r="T23" s="59" t="n">
        <f aca="false">N23+I23*2</f>
        <v>0.578472222222222</v>
      </c>
      <c r="U23" s="55" t="n">
        <f aca="false">S23+O23+J23*2-K23*2-P23-T23/1000000000</f>
        <v>74.9999999994215</v>
      </c>
      <c r="V23" s="60" t="s">
        <v>98</v>
      </c>
      <c r="W23" s="13"/>
    </row>
    <row r="24" customFormat="false" ht="15" hidden="false" customHeight="true" outlineLevel="0" collapsed="false">
      <c r="B24" s="47" t="n">
        <v>17</v>
      </c>
      <c r="C24" s="48" t="s">
        <v>18</v>
      </c>
      <c r="D24" s="48" t="s">
        <v>99</v>
      </c>
      <c r="E24" s="48" t="s">
        <v>100</v>
      </c>
      <c r="F24" s="49" t="s">
        <v>101</v>
      </c>
      <c r="G24" s="50" t="n">
        <v>0.8875</v>
      </c>
      <c r="H24" s="51" t="n">
        <v>1.03055555555556</v>
      </c>
      <c r="I24" s="51" t="n">
        <f aca="false">H24-G24</f>
        <v>0.143055555555556</v>
      </c>
      <c r="J24" s="52" t="n">
        <v>22</v>
      </c>
      <c r="K24" s="53" t="n">
        <f aca="false">IF(I24&lt;$X$2,0,CEILING((I24-$X$3)/$Z$2,1))</f>
        <v>0</v>
      </c>
      <c r="L24" s="50" t="n">
        <v>0.397222222222222</v>
      </c>
      <c r="M24" s="51" t="n">
        <v>0.675</v>
      </c>
      <c r="N24" s="51" t="n">
        <f aca="false">M24-L24</f>
        <v>0.277777777777778</v>
      </c>
      <c r="O24" s="54" t="n">
        <v>28</v>
      </c>
      <c r="P24" s="55" t="n">
        <f aca="false">IF(N24&lt;$Y$2,0,CEILING((N24-$Y$3)/$Z$2,1))</f>
        <v>0</v>
      </c>
      <c r="Q24" s="56"/>
      <c r="R24" s="57"/>
      <c r="S24" s="58"/>
      <c r="T24" s="59" t="n">
        <f aca="false">N24+I24*2</f>
        <v>0.563888888888889</v>
      </c>
      <c r="U24" s="55" t="n">
        <f aca="false">S24+O24+J24*2-K24*2-P24-T24/1000000000</f>
        <v>71.9999999994361</v>
      </c>
      <c r="V24" s="60" t="s">
        <v>102</v>
      </c>
      <c r="W24" s="13"/>
    </row>
    <row r="25" customFormat="false" ht="15" hidden="false" customHeight="true" outlineLevel="0" collapsed="false">
      <c r="B25" s="47" t="n">
        <v>7</v>
      </c>
      <c r="C25" s="48" t="s">
        <v>18</v>
      </c>
      <c r="D25" s="48" t="s">
        <v>103</v>
      </c>
      <c r="E25" s="48" t="s">
        <v>104</v>
      </c>
      <c r="F25" s="49" t="s">
        <v>105</v>
      </c>
      <c r="G25" s="50" t="n">
        <v>0.775694444444445</v>
      </c>
      <c r="H25" s="51" t="n">
        <v>0.915277777777778</v>
      </c>
      <c r="I25" s="51" t="n">
        <f aca="false">H25-G25</f>
        <v>0.139583333333333</v>
      </c>
      <c r="J25" s="52" t="n">
        <v>21</v>
      </c>
      <c r="K25" s="53" t="n">
        <f aca="false">IF(I25&lt;$X$2,0,CEILING((I25-$X$3)/$Z$2,1))</f>
        <v>0</v>
      </c>
      <c r="L25" s="50" t="n">
        <v>0.369444444444444</v>
      </c>
      <c r="M25" s="51" t="n">
        <v>0.658333333333333</v>
      </c>
      <c r="N25" s="51" t="n">
        <f aca="false">M25-L25</f>
        <v>0.288888888888889</v>
      </c>
      <c r="O25" s="54" t="n">
        <v>25</v>
      </c>
      <c r="P25" s="55" t="n">
        <f aca="false">IF(N25&lt;$Y$2,0,CEILING((N25-$Y$3)/$Z$2,1))</f>
        <v>0</v>
      </c>
      <c r="Q25" s="56" t="n">
        <v>0.508333333333333</v>
      </c>
      <c r="R25" s="57" t="n">
        <v>0.5875</v>
      </c>
      <c r="S25" s="58" t="n">
        <v>5</v>
      </c>
      <c r="T25" s="59" t="n">
        <f aca="false">N25+I25*2</f>
        <v>0.568055555555556</v>
      </c>
      <c r="U25" s="55" t="n">
        <f aca="false">S25+O25+J25*2-K25*2-P25-T25/1000000000</f>
        <v>71.999999999432</v>
      </c>
      <c r="V25" s="60" t="s">
        <v>106</v>
      </c>
      <c r="W25" s="13"/>
    </row>
    <row r="26" customFormat="false" ht="25.45" hidden="false" customHeight="true" outlineLevel="0" collapsed="false">
      <c r="B26" s="47" t="n">
        <v>118</v>
      </c>
      <c r="C26" s="48" t="s">
        <v>18</v>
      </c>
      <c r="D26" s="48" t="s">
        <v>107</v>
      </c>
      <c r="E26" s="48" t="s">
        <v>108</v>
      </c>
      <c r="F26" s="49" t="s">
        <v>109</v>
      </c>
      <c r="G26" s="50" t="n">
        <v>0.794444444444444</v>
      </c>
      <c r="H26" s="51" t="n">
        <v>0.940277777777778</v>
      </c>
      <c r="I26" s="51" t="n">
        <f aca="false">H26-G26</f>
        <v>0.145833333333333</v>
      </c>
      <c r="J26" s="52" t="n">
        <v>18</v>
      </c>
      <c r="K26" s="53" t="n">
        <f aca="false">IF(I26&lt;$X$2,0,CEILING((I26-$X$3)/$Z$2,1))</f>
        <v>0</v>
      </c>
      <c r="L26" s="50" t="n">
        <v>0.3625</v>
      </c>
      <c r="M26" s="51" t="n">
        <v>0.651388888888889</v>
      </c>
      <c r="N26" s="51" t="n">
        <f aca="false">M26-L26</f>
        <v>0.288888888888889</v>
      </c>
      <c r="O26" s="54" t="n">
        <v>36</v>
      </c>
      <c r="P26" s="55" t="n">
        <f aca="false">IF(N26&lt;$Y$2,0,CEILING((N26-$Y$3)/$Z$2,1))</f>
        <v>0</v>
      </c>
      <c r="Q26" s="56"/>
      <c r="R26" s="57"/>
      <c r="S26" s="58"/>
      <c r="T26" s="59" t="n">
        <f aca="false">N26+I26*2</f>
        <v>0.580555555555556</v>
      </c>
      <c r="U26" s="55" t="n">
        <f aca="false">S26+O26+J26*2-K26*2-P26-T26/1000000000</f>
        <v>71.9999999994194</v>
      </c>
      <c r="V26" s="60" t="s">
        <v>110</v>
      </c>
      <c r="W26" s="13"/>
    </row>
    <row r="27" customFormat="false" ht="15" hidden="false" customHeight="true" outlineLevel="0" collapsed="false">
      <c r="B27" s="47" t="n">
        <v>45</v>
      </c>
      <c r="C27" s="48" t="s">
        <v>18</v>
      </c>
      <c r="D27" s="48" t="s">
        <v>111</v>
      </c>
      <c r="E27" s="48" t="s">
        <v>112</v>
      </c>
      <c r="F27" s="49" t="s">
        <v>113</v>
      </c>
      <c r="G27" s="50" t="n">
        <v>0.838194444444444</v>
      </c>
      <c r="H27" s="51" t="n">
        <v>0.986805555555556</v>
      </c>
      <c r="I27" s="51" t="n">
        <f aca="false">H27-G27</f>
        <v>0.148611111111111</v>
      </c>
      <c r="J27" s="52" t="n">
        <v>23</v>
      </c>
      <c r="K27" s="53" t="n">
        <f aca="false">IF(I27&lt;$X$2,0,CEILING((I27-$X$3)/$Z$2,1))</f>
        <v>1</v>
      </c>
      <c r="L27" s="50" t="n">
        <v>0.407638888888889</v>
      </c>
      <c r="M27" s="51" t="n">
        <v>0.697222222222222</v>
      </c>
      <c r="N27" s="51" t="n">
        <f aca="false">M27-L27</f>
        <v>0.289583333333333</v>
      </c>
      <c r="O27" s="54" t="n">
        <v>23</v>
      </c>
      <c r="P27" s="55" t="n">
        <f aca="false">IF(N27&lt;$Y$2,0,CEILING((N27-$Y$3)/$Z$2,1))</f>
        <v>0</v>
      </c>
      <c r="Q27" s="56" t="n">
        <v>0.606944444444444</v>
      </c>
      <c r="R27" s="57" t="n">
        <v>0.672916666666667</v>
      </c>
      <c r="S27" s="58" t="n">
        <v>5</v>
      </c>
      <c r="T27" s="59" t="n">
        <f aca="false">N27+I27*2</f>
        <v>0.586805555555556</v>
      </c>
      <c r="U27" s="55" t="n">
        <f aca="false">S27+O27+J27*2-K27*2-P27-T27/1000000000</f>
        <v>71.9999999994132</v>
      </c>
      <c r="V27" s="60" t="s">
        <v>114</v>
      </c>
      <c r="W27" s="13"/>
    </row>
    <row r="28" customFormat="false" ht="15" hidden="false" customHeight="true" outlineLevel="0" collapsed="false">
      <c r="B28" s="47" t="n">
        <v>41</v>
      </c>
      <c r="C28" s="48" t="s">
        <v>18</v>
      </c>
      <c r="D28" s="48" t="s">
        <v>115</v>
      </c>
      <c r="E28" s="48" t="s">
        <v>116</v>
      </c>
      <c r="F28" s="49" t="s">
        <v>117</v>
      </c>
      <c r="G28" s="50" t="n">
        <v>0.7875</v>
      </c>
      <c r="H28" s="51" t="n">
        <v>0.93125</v>
      </c>
      <c r="I28" s="51" t="n">
        <f aca="false">H28-G28</f>
        <v>0.14375</v>
      </c>
      <c r="J28" s="52" t="n">
        <v>20</v>
      </c>
      <c r="K28" s="53" t="n">
        <f aca="false">IF(I28&lt;$X$2,0,CEILING((I28-$X$3)/$Z$2,1))</f>
        <v>0</v>
      </c>
      <c r="L28" s="50" t="n">
        <v>0.359027777777778</v>
      </c>
      <c r="M28" s="51" t="n">
        <v>0.645138888888889</v>
      </c>
      <c r="N28" s="51" t="n">
        <f aca="false">M28-L28</f>
        <v>0.286111111111111</v>
      </c>
      <c r="O28" s="54" t="n">
        <v>26</v>
      </c>
      <c r="P28" s="55" t="n">
        <f aca="false">IF(N28&lt;$Y$2,0,CEILING((N28-$Y$3)/$Z$2,1))</f>
        <v>0</v>
      </c>
      <c r="Q28" s="56" t="n">
        <v>0.542361111111111</v>
      </c>
      <c r="R28" s="57" t="n">
        <v>0.60625</v>
      </c>
      <c r="S28" s="58" t="n">
        <v>5</v>
      </c>
      <c r="T28" s="59" t="n">
        <f aca="false">N28+I28*2</f>
        <v>0.573611111111111</v>
      </c>
      <c r="U28" s="55" t="n">
        <f aca="false">S28+O28+J28*2-K28*2-P28-T28/1000000000</f>
        <v>70.9999999994264</v>
      </c>
      <c r="V28" s="60" t="s">
        <v>118</v>
      </c>
      <c r="W28" s="13"/>
    </row>
    <row r="29" customFormat="false" ht="15" hidden="false" customHeight="true" outlineLevel="0" collapsed="false">
      <c r="B29" s="47" t="n">
        <v>50</v>
      </c>
      <c r="C29" s="48" t="s">
        <v>18</v>
      </c>
      <c r="D29" s="48" t="s">
        <v>119</v>
      </c>
      <c r="E29" s="48" t="s">
        <v>120</v>
      </c>
      <c r="F29" s="49" t="s">
        <v>121</v>
      </c>
      <c r="G29" s="50" t="n">
        <v>0.835416666666667</v>
      </c>
      <c r="H29" s="51" t="n">
        <v>0.979861111111111</v>
      </c>
      <c r="I29" s="51" t="n">
        <f aca="false">H29-G29</f>
        <v>0.144444444444444</v>
      </c>
      <c r="J29" s="52" t="n">
        <v>19</v>
      </c>
      <c r="K29" s="53" t="n">
        <f aca="false">IF(I29&lt;$X$2,0,CEILING((I29-$X$3)/$Z$2,1))</f>
        <v>0</v>
      </c>
      <c r="L29" s="50" t="n">
        <v>0.379166666666667</v>
      </c>
      <c r="M29" s="51" t="n">
        <v>0.652083333333333</v>
      </c>
      <c r="N29" s="51" t="n">
        <f aca="false">M29-L29</f>
        <v>0.272916666666667</v>
      </c>
      <c r="O29" s="54" t="n">
        <v>32</v>
      </c>
      <c r="P29" s="55" t="n">
        <f aca="false">IF(N29&lt;$Y$2,0,CEILING((N29-$Y$3)/$Z$2,1))</f>
        <v>0</v>
      </c>
      <c r="Q29" s="56"/>
      <c r="R29" s="57"/>
      <c r="S29" s="58"/>
      <c r="T29" s="59" t="n">
        <f aca="false">N29+I29*2</f>
        <v>0.561805555555555</v>
      </c>
      <c r="U29" s="55" t="n">
        <f aca="false">S29+O29+J29*2-K29*2-P29-T29/1000000000</f>
        <v>69.9999999994382</v>
      </c>
      <c r="V29" s="60" t="s">
        <v>122</v>
      </c>
      <c r="W29" s="13"/>
    </row>
    <row r="30" customFormat="false" ht="15" hidden="false" customHeight="true" outlineLevel="0" collapsed="false">
      <c r="B30" s="47" t="n">
        <v>95</v>
      </c>
      <c r="C30" s="48" t="s">
        <v>18</v>
      </c>
      <c r="D30" s="48" t="s">
        <v>123</v>
      </c>
      <c r="E30" s="48" t="s">
        <v>124</v>
      </c>
      <c r="F30" s="49" t="s">
        <v>125</v>
      </c>
      <c r="G30" s="50" t="n">
        <v>0.797222222222222</v>
      </c>
      <c r="H30" s="51" t="n">
        <v>0.918055555555556</v>
      </c>
      <c r="I30" s="51" t="n">
        <f aca="false">H30-G30</f>
        <v>0.120833333333333</v>
      </c>
      <c r="J30" s="52" t="n">
        <v>15</v>
      </c>
      <c r="K30" s="53" t="n">
        <f aca="false">IF(I30&lt;$X$2,0,CEILING((I30-$X$3)/$Z$2,1))</f>
        <v>0</v>
      </c>
      <c r="L30" s="50" t="n">
        <v>0.379861111111111</v>
      </c>
      <c r="M30" s="51" t="n">
        <v>0.670833333333333</v>
      </c>
      <c r="N30" s="51" t="n">
        <f aca="false">M30-L30</f>
        <v>0.290972222222222</v>
      </c>
      <c r="O30" s="54" t="n">
        <v>39</v>
      </c>
      <c r="P30" s="55" t="n">
        <f aca="false">IF(N30&lt;$Y$2,0,CEILING((N30-$Y$3)/$Z$2,1))</f>
        <v>0</v>
      </c>
      <c r="Q30" s="56"/>
      <c r="R30" s="57"/>
      <c r="S30" s="58"/>
      <c r="T30" s="59" t="n">
        <f aca="false">N30+I30*2</f>
        <v>0.532638888888889</v>
      </c>
      <c r="U30" s="55" t="n">
        <f aca="false">S30+O30+J30*2-K30*2-P30-T30/1000000000</f>
        <v>68.9999999994674</v>
      </c>
      <c r="V30" s="60" t="s">
        <v>126</v>
      </c>
      <c r="W30" s="13"/>
    </row>
    <row r="31" customFormat="false" ht="15" hidden="false" customHeight="true" outlineLevel="0" collapsed="false">
      <c r="B31" s="47" t="n">
        <v>25</v>
      </c>
      <c r="C31" s="48" t="s">
        <v>18</v>
      </c>
      <c r="D31" s="48" t="s">
        <v>127</v>
      </c>
      <c r="E31" s="48" t="s">
        <v>128</v>
      </c>
      <c r="F31" s="49" t="s">
        <v>129</v>
      </c>
      <c r="G31" s="50" t="n">
        <v>0.788194444444444</v>
      </c>
      <c r="H31" s="51" t="n">
        <v>0.929166666666667</v>
      </c>
      <c r="I31" s="51" t="n">
        <f aca="false">H31-G31</f>
        <v>0.140972222222222</v>
      </c>
      <c r="J31" s="52" t="n">
        <v>19</v>
      </c>
      <c r="K31" s="53" t="n">
        <f aca="false">IF(I31&lt;$X$2,0,CEILING((I31-$X$3)/$Z$2,1))</f>
        <v>0</v>
      </c>
      <c r="L31" s="50" t="n">
        <v>0.372222222222222</v>
      </c>
      <c r="M31" s="51" t="n">
        <v>0.6625</v>
      </c>
      <c r="N31" s="51" t="n">
        <f aca="false">M31-L31</f>
        <v>0.290277777777778</v>
      </c>
      <c r="O31" s="54" t="n">
        <v>31</v>
      </c>
      <c r="P31" s="55" t="n">
        <f aca="false">IF(N31&lt;$Y$2,0,CEILING((N31-$Y$3)/$Z$2,1))</f>
        <v>0</v>
      </c>
      <c r="Q31" s="56"/>
      <c r="R31" s="57"/>
      <c r="S31" s="58"/>
      <c r="T31" s="59" t="n">
        <f aca="false">N31+I31*2</f>
        <v>0.572222222222222</v>
      </c>
      <c r="U31" s="55" t="n">
        <f aca="false">S31+O31+J31*2-K31*2-P31-T31/1000000000</f>
        <v>68.9999999994278</v>
      </c>
      <c r="V31" s="60" t="s">
        <v>130</v>
      </c>
      <c r="W31" s="13"/>
    </row>
    <row r="32" customFormat="false" ht="15" hidden="false" customHeight="true" outlineLevel="0" collapsed="false">
      <c r="B32" s="47" t="n">
        <v>10</v>
      </c>
      <c r="C32" s="48" t="s">
        <v>18</v>
      </c>
      <c r="D32" s="48" t="s">
        <v>131</v>
      </c>
      <c r="E32" s="48" t="s">
        <v>132</v>
      </c>
      <c r="F32" s="49" t="s">
        <v>133</v>
      </c>
      <c r="G32" s="50" t="n">
        <v>0.828472222222222</v>
      </c>
      <c r="H32" s="51" t="n">
        <v>0.975</v>
      </c>
      <c r="I32" s="51" t="n">
        <f aca="false">H32-G32</f>
        <v>0.146527777777778</v>
      </c>
      <c r="J32" s="52" t="n">
        <v>21</v>
      </c>
      <c r="K32" s="53" t="n">
        <f aca="false">IF(I32&lt;$X$2,0,CEILING((I32-$X$3)/$Z$2,1))</f>
        <v>1</v>
      </c>
      <c r="L32" s="50" t="n">
        <v>0.396527777777778</v>
      </c>
      <c r="M32" s="51" t="n">
        <v>0.684722222222222</v>
      </c>
      <c r="N32" s="51" t="n">
        <f aca="false">M32-L32</f>
        <v>0.288194444444444</v>
      </c>
      <c r="O32" s="54" t="n">
        <v>28</v>
      </c>
      <c r="P32" s="55" t="n">
        <f aca="false">IF(N32&lt;$Y$2,0,CEILING((N32-$Y$3)/$Z$2,1))</f>
        <v>0</v>
      </c>
      <c r="Q32" s="56"/>
      <c r="R32" s="57"/>
      <c r="S32" s="58"/>
      <c r="T32" s="59" t="n">
        <f aca="false">N32+I32*2</f>
        <v>0.58125</v>
      </c>
      <c r="U32" s="55" t="n">
        <f aca="false">S32+O32+J32*2-K32*2-P32-T32/1000000000</f>
        <v>67.9999999994188</v>
      </c>
      <c r="V32" s="60" t="s">
        <v>134</v>
      </c>
      <c r="W32" s="13"/>
    </row>
    <row r="33" customFormat="false" ht="15" hidden="false" customHeight="true" outlineLevel="0" collapsed="false">
      <c r="B33" s="47" t="n">
        <v>21</v>
      </c>
      <c r="C33" s="48" t="s">
        <v>18</v>
      </c>
      <c r="D33" s="48" t="s">
        <v>135</v>
      </c>
      <c r="E33" s="48" t="s">
        <v>136</v>
      </c>
      <c r="F33" s="49" t="s">
        <v>137</v>
      </c>
      <c r="G33" s="50" t="n">
        <v>0.769444444444444</v>
      </c>
      <c r="H33" s="51" t="n">
        <v>0.915277777777778</v>
      </c>
      <c r="I33" s="51" t="n">
        <f aca="false">H33-G33</f>
        <v>0.145833333333333</v>
      </c>
      <c r="J33" s="52" t="n">
        <v>18</v>
      </c>
      <c r="K33" s="53" t="n">
        <f aca="false">IF(I33&lt;$X$2,0,CEILING((I33-$X$3)/$Z$2,1))</f>
        <v>0</v>
      </c>
      <c r="L33" s="50" t="n">
        <v>0.368055555555555</v>
      </c>
      <c r="M33" s="51" t="n">
        <v>0.656944444444445</v>
      </c>
      <c r="N33" s="51" t="n">
        <f aca="false">M33-L33</f>
        <v>0.288888888888889</v>
      </c>
      <c r="O33" s="54" t="n">
        <v>27</v>
      </c>
      <c r="P33" s="55" t="n">
        <f aca="false">IF(N33&lt;$Y$2,0,CEILING((N33-$Y$3)/$Z$2,1))</f>
        <v>0</v>
      </c>
      <c r="Q33" s="56" t="n">
        <v>0.570138888888889</v>
      </c>
      <c r="R33" s="57" t="s">
        <v>65</v>
      </c>
      <c r="S33" s="58"/>
      <c r="T33" s="59" t="n">
        <f aca="false">N33+I33*2</f>
        <v>0.580555555555556</v>
      </c>
      <c r="U33" s="55" t="n">
        <f aca="false">S33+O33+J33*2-K33*2-P33-T33/1000000000</f>
        <v>62.9999999994194</v>
      </c>
      <c r="V33" s="60" t="s">
        <v>138</v>
      </c>
      <c r="W33" s="13"/>
    </row>
    <row r="34" customFormat="false" ht="15" hidden="false" customHeight="true" outlineLevel="0" collapsed="false">
      <c r="B34" s="47" t="n">
        <v>23</v>
      </c>
      <c r="C34" s="48" t="s">
        <v>18</v>
      </c>
      <c r="D34" s="48" t="s">
        <v>139</v>
      </c>
      <c r="E34" s="48" t="s">
        <v>140</v>
      </c>
      <c r="F34" s="49" t="s">
        <v>141</v>
      </c>
      <c r="G34" s="50" t="n">
        <v>0.810416666666667</v>
      </c>
      <c r="H34" s="51" t="n">
        <v>0.947916666666667</v>
      </c>
      <c r="I34" s="51" t="n">
        <f aca="false">H34-G34</f>
        <v>0.1375</v>
      </c>
      <c r="J34" s="52" t="n">
        <v>16</v>
      </c>
      <c r="K34" s="53" t="n">
        <f aca="false">IF(I34&lt;$X$2,0,CEILING((I34-$X$3)/$Z$2,1))</f>
        <v>0</v>
      </c>
      <c r="L34" s="50" t="n">
        <v>0.400694444444444</v>
      </c>
      <c r="M34" s="51" t="n">
        <v>0.679861111111111</v>
      </c>
      <c r="N34" s="51" t="n">
        <f aca="false">M34-L34</f>
        <v>0.279166666666667</v>
      </c>
      <c r="O34" s="54" t="n">
        <v>22</v>
      </c>
      <c r="P34" s="55" t="n">
        <f aca="false">IF(N34&lt;$Y$2,0,CEILING((N34-$Y$3)/$Z$2,1))</f>
        <v>0</v>
      </c>
      <c r="Q34" s="56" t="n">
        <v>0.595138888888889</v>
      </c>
      <c r="R34" s="57" t="n">
        <v>0.654861111111111</v>
      </c>
      <c r="S34" s="58" t="n">
        <v>5</v>
      </c>
      <c r="T34" s="59" t="n">
        <f aca="false">N34+I34*2</f>
        <v>0.554166666666667</v>
      </c>
      <c r="U34" s="55" t="n">
        <f aca="false">S34+O34+J34*2-K34*2-P34-T34/1000000000</f>
        <v>58.9999999994458</v>
      </c>
      <c r="V34" s="60" t="s">
        <v>142</v>
      </c>
      <c r="W34" s="13"/>
    </row>
    <row r="35" customFormat="false" ht="15" hidden="false" customHeight="true" outlineLevel="0" collapsed="false">
      <c r="B35" s="47" t="n">
        <v>82</v>
      </c>
      <c r="C35" s="48" t="s">
        <v>18</v>
      </c>
      <c r="D35" s="48" t="s">
        <v>143</v>
      </c>
      <c r="E35" s="48" t="s">
        <v>144</v>
      </c>
      <c r="F35" s="49" t="s">
        <v>145</v>
      </c>
      <c r="G35" s="50" t="n">
        <v>0.782638888888889</v>
      </c>
      <c r="H35" s="51" t="n">
        <v>0.923611111111111</v>
      </c>
      <c r="I35" s="51" t="n">
        <f aca="false">H35-G35</f>
        <v>0.140972222222222</v>
      </c>
      <c r="J35" s="52" t="n">
        <v>12</v>
      </c>
      <c r="K35" s="53" t="n">
        <f aca="false">IF(I35&lt;$X$2,0,CEILING((I35-$X$3)/$Z$2,1))</f>
        <v>0</v>
      </c>
      <c r="L35" s="50" t="n">
        <v>0.370138888888889</v>
      </c>
      <c r="M35" s="51" t="n">
        <v>0.657638888888889</v>
      </c>
      <c r="N35" s="51" t="n">
        <f aca="false">M35-L35</f>
        <v>0.2875</v>
      </c>
      <c r="O35" s="54" t="n">
        <v>33</v>
      </c>
      <c r="P35" s="55" t="n">
        <f aca="false">IF(N35&lt;$Y$2,0,CEILING((N35-$Y$3)/$Z$2,1))</f>
        <v>0</v>
      </c>
      <c r="Q35" s="56"/>
      <c r="R35" s="57"/>
      <c r="S35" s="58"/>
      <c r="T35" s="59" t="n">
        <f aca="false">N35+I35*2</f>
        <v>0.569444444444444</v>
      </c>
      <c r="U35" s="55" t="n">
        <f aca="false">S35+O35+J35*2-K35*2-P35-T35/1000000000</f>
        <v>56.9999999994306</v>
      </c>
      <c r="V35" s="60" t="s">
        <v>146</v>
      </c>
      <c r="W35" s="13"/>
    </row>
    <row r="36" customFormat="false" ht="15" hidden="false" customHeight="true" outlineLevel="0" collapsed="false">
      <c r="B36" s="47" t="n">
        <v>19</v>
      </c>
      <c r="C36" s="48" t="s">
        <v>18</v>
      </c>
      <c r="D36" s="48" t="s">
        <v>147</v>
      </c>
      <c r="E36" s="48" t="s">
        <v>148</v>
      </c>
      <c r="F36" s="49" t="s">
        <v>149</v>
      </c>
      <c r="G36" s="50" t="n">
        <v>0.761805555555556</v>
      </c>
      <c r="H36" s="51" t="n">
        <v>0.904861111111111</v>
      </c>
      <c r="I36" s="51" t="n">
        <f aca="false">H36-G36</f>
        <v>0.143055555555555</v>
      </c>
      <c r="J36" s="52" t="n">
        <v>14</v>
      </c>
      <c r="K36" s="53" t="n">
        <f aca="false">IF(I36&lt;$X$2,0,CEILING((I36-$X$3)/$Z$2,1))</f>
        <v>0</v>
      </c>
      <c r="L36" s="50" t="n">
        <v>0.377083333333333</v>
      </c>
      <c r="M36" s="51" t="n">
        <v>0.664583333333333</v>
      </c>
      <c r="N36" s="51" t="n">
        <f aca="false">M36-L36</f>
        <v>0.2875</v>
      </c>
      <c r="O36" s="54" t="n">
        <v>29</v>
      </c>
      <c r="P36" s="55" t="n">
        <f aca="false">IF(N36&lt;$Y$2,0,CEILING((N36-$Y$3)/$Z$2,1))</f>
        <v>0</v>
      </c>
      <c r="Q36" s="56"/>
      <c r="R36" s="57"/>
      <c r="S36" s="58"/>
      <c r="T36" s="59" t="n">
        <f aca="false">N36+I36*2</f>
        <v>0.573611111111111</v>
      </c>
      <c r="U36" s="55" t="n">
        <f aca="false">S36+O36+J36*2-K36*2-P36-T36/1000000000</f>
        <v>56.9999999994264</v>
      </c>
      <c r="V36" s="60" t="s">
        <v>150</v>
      </c>
      <c r="W36" s="13"/>
    </row>
    <row r="37" customFormat="false" ht="15" hidden="false" customHeight="true" outlineLevel="0" collapsed="false">
      <c r="B37" s="47" t="n">
        <v>91</v>
      </c>
      <c r="C37" s="48" t="s">
        <v>18</v>
      </c>
      <c r="D37" s="48" t="s">
        <v>151</v>
      </c>
      <c r="E37" s="48" t="s">
        <v>152</v>
      </c>
      <c r="F37" s="49" t="s">
        <v>153</v>
      </c>
      <c r="G37" s="50" t="n">
        <v>0.824305555555556</v>
      </c>
      <c r="H37" s="51" t="n">
        <v>0.970833333333333</v>
      </c>
      <c r="I37" s="51" t="n">
        <f aca="false">H37-G37</f>
        <v>0.146527777777778</v>
      </c>
      <c r="J37" s="52" t="n">
        <v>17</v>
      </c>
      <c r="K37" s="53" t="n">
        <f aca="false">IF(I37&lt;$X$2,0,CEILING((I37-$X$3)/$Z$2,1))</f>
        <v>1</v>
      </c>
      <c r="L37" s="50" t="n">
        <v>0.339583333333333</v>
      </c>
      <c r="M37" s="51" t="n">
        <v>0.619444444444445</v>
      </c>
      <c r="N37" s="51" t="n">
        <f aca="false">M37-L37</f>
        <v>0.279861111111111</v>
      </c>
      <c r="O37" s="54" t="n">
        <v>23</v>
      </c>
      <c r="P37" s="55" t="n">
        <f aca="false">IF(N37&lt;$Y$2,0,CEILING((N37-$Y$3)/$Z$2,1))</f>
        <v>0</v>
      </c>
      <c r="Q37" s="56"/>
      <c r="R37" s="57"/>
      <c r="S37" s="58"/>
      <c r="T37" s="59" t="n">
        <f aca="false">N37+I37*2</f>
        <v>0.572916666666667</v>
      </c>
      <c r="U37" s="55" t="n">
        <f aca="false">S37+O37+J37*2-K37*2-P37-T37/1000000000</f>
        <v>54.9999999994271</v>
      </c>
      <c r="V37" s="60" t="s">
        <v>154</v>
      </c>
      <c r="W37" s="13"/>
    </row>
    <row r="38" customFormat="false" ht="15" hidden="false" customHeight="true" outlineLevel="0" collapsed="false">
      <c r="B38" s="47" t="n">
        <v>124</v>
      </c>
      <c r="C38" s="48" t="s">
        <v>18</v>
      </c>
      <c r="D38" s="48" t="s">
        <v>155</v>
      </c>
      <c r="E38" s="48" t="s">
        <v>156</v>
      </c>
      <c r="F38" s="49" t="s">
        <v>157</v>
      </c>
      <c r="G38" s="50" t="n">
        <v>0.789583333333333</v>
      </c>
      <c r="H38" s="51" t="n">
        <v>0.938888888888889</v>
      </c>
      <c r="I38" s="51" t="n">
        <f aca="false">H38-G38</f>
        <v>0.149305555555556</v>
      </c>
      <c r="J38" s="52" t="n">
        <v>14</v>
      </c>
      <c r="K38" s="53" t="n">
        <v>1</v>
      </c>
      <c r="L38" s="50" t="n">
        <v>0.352083333333333</v>
      </c>
      <c r="M38" s="51" t="n">
        <v>0.638194444444444</v>
      </c>
      <c r="N38" s="51" t="n">
        <f aca="false">M38-L38</f>
        <v>0.286111111111111</v>
      </c>
      <c r="O38" s="54" t="n">
        <v>29</v>
      </c>
      <c r="P38" s="55" t="n">
        <f aca="false">IF(N38&lt;$Y$2,0,CEILING((N38-$Y$3)/$Z$2,1))</f>
        <v>0</v>
      </c>
      <c r="Q38" s="56"/>
      <c r="R38" s="57"/>
      <c r="S38" s="58"/>
      <c r="T38" s="59" t="n">
        <f aca="false">N38+I38*2</f>
        <v>0.584722222222222</v>
      </c>
      <c r="U38" s="55" t="n">
        <f aca="false">S38+O38+J38*2-K38*2-P38-T38/1000000000</f>
        <v>54.9999999994153</v>
      </c>
      <c r="V38" s="60" t="s">
        <v>158</v>
      </c>
      <c r="W38" s="13"/>
    </row>
    <row r="39" customFormat="false" ht="15" hidden="false" customHeight="true" outlineLevel="0" collapsed="false">
      <c r="B39" s="47" t="n">
        <v>48</v>
      </c>
      <c r="C39" s="48" t="s">
        <v>18</v>
      </c>
      <c r="D39" s="48" t="s">
        <v>159</v>
      </c>
      <c r="E39" s="48" t="s">
        <v>160</v>
      </c>
      <c r="F39" s="49" t="s">
        <v>161</v>
      </c>
      <c r="G39" s="50" t="n">
        <v>0.836805555555556</v>
      </c>
      <c r="H39" s="51" t="n">
        <v>0.980555555555556</v>
      </c>
      <c r="I39" s="51" t="n">
        <f aca="false">H39-G39</f>
        <v>0.14375</v>
      </c>
      <c r="J39" s="52" t="n">
        <v>14</v>
      </c>
      <c r="K39" s="53" t="n">
        <f aca="false">IF(I39&lt;$X$2,0,CEILING((I39-$X$3)/$Z$2,1))</f>
        <v>0</v>
      </c>
      <c r="L39" s="50" t="n">
        <v>0.388194444444444</v>
      </c>
      <c r="M39" s="51" t="n">
        <v>0.674305555555556</v>
      </c>
      <c r="N39" s="51" t="n">
        <f aca="false">M39-L39</f>
        <v>0.286111111111111</v>
      </c>
      <c r="O39" s="54" t="n">
        <v>26</v>
      </c>
      <c r="P39" s="55" t="n">
        <f aca="false">IF(N39&lt;$Y$2,0,CEILING((N39-$Y$3)/$Z$2,1))</f>
        <v>0</v>
      </c>
      <c r="Q39" s="56"/>
      <c r="R39" s="57"/>
      <c r="S39" s="58"/>
      <c r="T39" s="59" t="n">
        <f aca="false">N39+I39*2</f>
        <v>0.573611111111112</v>
      </c>
      <c r="U39" s="55" t="n">
        <f aca="false">S39+O39+J39*2-K39*2-P39-T39/1000000000</f>
        <v>53.9999999994264</v>
      </c>
      <c r="V39" s="60" t="s">
        <v>162</v>
      </c>
      <c r="W39" s="13"/>
    </row>
    <row r="40" customFormat="false" ht="15" hidden="false" customHeight="true" outlineLevel="0" collapsed="false">
      <c r="B40" s="47" t="n">
        <v>30</v>
      </c>
      <c r="C40" s="48" t="s">
        <v>18</v>
      </c>
      <c r="D40" s="48" t="s">
        <v>163</v>
      </c>
      <c r="E40" s="48" t="s">
        <v>164</v>
      </c>
      <c r="F40" s="49" t="s">
        <v>165</v>
      </c>
      <c r="G40" s="50" t="n">
        <v>0.742361111111111</v>
      </c>
      <c r="H40" s="51" t="n">
        <v>0.884027777777778</v>
      </c>
      <c r="I40" s="51" t="n">
        <f aca="false">H40-G40</f>
        <v>0.141666666666667</v>
      </c>
      <c r="J40" s="52" t="n">
        <v>12</v>
      </c>
      <c r="K40" s="53" t="n">
        <f aca="false">IF(I40&lt;$X$2,0,CEILING((I40-$X$3)/$Z$2,1))</f>
        <v>0</v>
      </c>
      <c r="L40" s="50" t="n">
        <v>0.336805555555555</v>
      </c>
      <c r="M40" s="51" t="n">
        <v>0.622916666666667</v>
      </c>
      <c r="N40" s="51" t="n">
        <f aca="false">M40-L40</f>
        <v>0.286111111111111</v>
      </c>
      <c r="O40" s="54" t="n">
        <v>27</v>
      </c>
      <c r="P40" s="55" t="n">
        <f aca="false">IF(N40&lt;$Y$2,0,CEILING((N40-$Y$3)/$Z$2,1))</f>
        <v>0</v>
      </c>
      <c r="Q40" s="56"/>
      <c r="R40" s="57"/>
      <c r="S40" s="58"/>
      <c r="T40" s="59" t="n">
        <f aca="false">N40+I40*2</f>
        <v>0.569444444444444</v>
      </c>
      <c r="U40" s="55" t="n">
        <f aca="false">S40+O40+J40*2-K40*2-P40-T40/1000000000</f>
        <v>50.9999999994306</v>
      </c>
      <c r="V40" s="60" t="s">
        <v>166</v>
      </c>
      <c r="W40" s="13"/>
    </row>
    <row r="41" customFormat="false" ht="15" hidden="false" customHeight="true" outlineLevel="0" collapsed="false">
      <c r="B41" s="47" t="n">
        <v>71</v>
      </c>
      <c r="C41" s="48" t="s">
        <v>18</v>
      </c>
      <c r="D41" s="48" t="s">
        <v>167</v>
      </c>
      <c r="E41" s="48" t="s">
        <v>168</v>
      </c>
      <c r="F41" s="49" t="s">
        <v>169</v>
      </c>
      <c r="G41" s="50" t="n">
        <v>0.821527777777778</v>
      </c>
      <c r="H41" s="51" t="n">
        <v>0.979166666666667</v>
      </c>
      <c r="I41" s="51" t="n">
        <f aca="false">H41-G41</f>
        <v>0.157638888888889</v>
      </c>
      <c r="J41" s="52" t="n">
        <v>21</v>
      </c>
      <c r="K41" s="53" t="n">
        <f aca="false">IF(I41&lt;$X$2,0,CEILING((I41-$X$3)/$Z$2,1))</f>
        <v>4</v>
      </c>
      <c r="L41" s="50" t="n">
        <v>0.345138888888889</v>
      </c>
      <c r="M41" s="51" t="n">
        <v>0.634027777777778</v>
      </c>
      <c r="N41" s="51" t="n">
        <f aca="false">M41-L41</f>
        <v>0.288888888888889</v>
      </c>
      <c r="O41" s="54" t="n">
        <v>17</v>
      </c>
      <c r="P41" s="55" t="n">
        <f aca="false">IF(N41&lt;$Y$2,0,CEILING((N41-$Y$3)/$Z$2,1))</f>
        <v>0</v>
      </c>
      <c r="Q41" s="56"/>
      <c r="R41" s="57"/>
      <c r="S41" s="58"/>
      <c r="T41" s="59" t="n">
        <f aca="false">N41+I41*2</f>
        <v>0.604166666666667</v>
      </c>
      <c r="U41" s="55" t="n">
        <f aca="false">S41+O41+J41*2-K41*2-P41-T41/1000000000</f>
        <v>50.9999999993958</v>
      </c>
      <c r="V41" s="60" t="s">
        <v>170</v>
      </c>
      <c r="W41" s="13"/>
    </row>
    <row r="42" customFormat="false" ht="15" hidden="false" customHeight="true" outlineLevel="0" collapsed="false">
      <c r="B42" s="47" t="n">
        <v>36</v>
      </c>
      <c r="C42" s="48" t="s">
        <v>18</v>
      </c>
      <c r="D42" s="48" t="s">
        <v>171</v>
      </c>
      <c r="E42" s="48" t="s">
        <v>172</v>
      </c>
      <c r="F42" s="49" t="s">
        <v>173</v>
      </c>
      <c r="G42" s="50" t="n">
        <v>0.740972222222222</v>
      </c>
      <c r="H42" s="51" t="n">
        <v>0.883333333333333</v>
      </c>
      <c r="I42" s="51" t="n">
        <f aca="false">H42-G42</f>
        <v>0.142361111111111</v>
      </c>
      <c r="J42" s="52" t="n">
        <v>12</v>
      </c>
      <c r="K42" s="53" t="n">
        <f aca="false">IF(I42&lt;$X$2,0,CEILING((I42-$X$3)/$Z$2,1))</f>
        <v>0</v>
      </c>
      <c r="L42" s="50" t="n">
        <v>0.334027777777778</v>
      </c>
      <c r="M42" s="51" t="n">
        <v>0.613194444444444</v>
      </c>
      <c r="N42" s="51" t="n">
        <f aca="false">M42-L42</f>
        <v>0.279166666666667</v>
      </c>
      <c r="O42" s="54" t="n">
        <v>25</v>
      </c>
      <c r="P42" s="55" t="n">
        <f aca="false">IF(N42&lt;$Y$2,0,CEILING((N42-$Y$3)/$Z$2,1))</f>
        <v>0</v>
      </c>
      <c r="Q42" s="56" t="n">
        <v>0.501388888888889</v>
      </c>
      <c r="R42" s="57" t="n">
        <v>0.574305555555555</v>
      </c>
      <c r="S42" s="58"/>
      <c r="T42" s="59" t="n">
        <f aca="false">N42+I42*2</f>
        <v>0.563888888888889</v>
      </c>
      <c r="U42" s="55" t="n">
        <f aca="false">S42+O42+J42*2-K42*2-P42-T42/1000000000</f>
        <v>48.9999999994361</v>
      </c>
      <c r="V42" s="60" t="s">
        <v>174</v>
      </c>
      <c r="W42" s="13"/>
    </row>
    <row r="43" customFormat="false" ht="15" hidden="false" customHeight="true" outlineLevel="0" collapsed="false">
      <c r="B43" s="47" t="n">
        <v>56</v>
      </c>
      <c r="C43" s="48" t="s">
        <v>18</v>
      </c>
      <c r="D43" s="48" t="s">
        <v>175</v>
      </c>
      <c r="E43" s="48" t="s">
        <v>176</v>
      </c>
      <c r="F43" s="49" t="s">
        <v>177</v>
      </c>
      <c r="G43" s="50" t="n">
        <v>0.779861111111111</v>
      </c>
      <c r="H43" s="51" t="n">
        <v>0.922916666666667</v>
      </c>
      <c r="I43" s="51" t="n">
        <f aca="false">H43-G43</f>
        <v>0.143055555555556</v>
      </c>
      <c r="J43" s="52" t="n">
        <v>10</v>
      </c>
      <c r="K43" s="53" t="n">
        <f aca="false">IF(I43&lt;$X$2,0,CEILING((I43-$X$3)/$Z$2,1))</f>
        <v>0</v>
      </c>
      <c r="L43" s="50" t="n">
        <v>0.363194444444444</v>
      </c>
      <c r="M43" s="51" t="n">
        <v>0.65</v>
      </c>
      <c r="N43" s="51" t="n">
        <f aca="false">M43-L43</f>
        <v>0.286805555555556</v>
      </c>
      <c r="O43" s="54" t="n">
        <v>21</v>
      </c>
      <c r="P43" s="55" t="n">
        <f aca="false">IF(N43&lt;$Y$2,0,CEILING((N43-$Y$3)/$Z$2,1))</f>
        <v>0</v>
      </c>
      <c r="Q43" s="56"/>
      <c r="R43" s="57"/>
      <c r="S43" s="58"/>
      <c r="T43" s="59" t="n">
        <f aca="false">N43+I43*2</f>
        <v>0.572916666666667</v>
      </c>
      <c r="U43" s="55" t="n">
        <f aca="false">S43+O43+J43*2-K43*2-P43-T43/1000000000</f>
        <v>40.9999999994271</v>
      </c>
      <c r="V43" s="60" t="s">
        <v>178</v>
      </c>
      <c r="W43" s="13"/>
    </row>
    <row r="44" customFormat="false" ht="15" hidden="false" customHeight="true" outlineLevel="0" collapsed="false">
      <c r="B44" s="47" t="n">
        <v>13</v>
      </c>
      <c r="C44" s="48" t="s">
        <v>18</v>
      </c>
      <c r="D44" s="48" t="s">
        <v>179</v>
      </c>
      <c r="E44" s="48" t="s">
        <v>180</v>
      </c>
      <c r="F44" s="49" t="s">
        <v>181</v>
      </c>
      <c r="G44" s="50" t="n">
        <v>0.788888888888889</v>
      </c>
      <c r="H44" s="51" t="n">
        <v>0.935416666666667</v>
      </c>
      <c r="I44" s="51" t="n">
        <f aca="false">H44-G44</f>
        <v>0.146527777777778</v>
      </c>
      <c r="J44" s="52" t="n">
        <v>18</v>
      </c>
      <c r="K44" s="53" t="n">
        <f aca="false">IF(I44&lt;$X$2,0,CEILING((I44-$X$3)/$Z$2,1))</f>
        <v>1</v>
      </c>
      <c r="L44" s="50" t="n">
        <v>0.380555555555556</v>
      </c>
      <c r="M44" s="51" t="n">
        <v>0.704861111111111</v>
      </c>
      <c r="N44" s="51" t="n">
        <f aca="false">M44-L44</f>
        <v>0.324305555555556</v>
      </c>
      <c r="O44" s="54" t="n">
        <v>28</v>
      </c>
      <c r="P44" s="55" t="n">
        <f aca="false">IF(N44&lt;$Y$2,0,CEILING((N44-$Y$3)/$Z$2,1))</f>
        <v>10</v>
      </c>
      <c r="Q44" s="56" t="n">
        <v>0.495833333333333</v>
      </c>
      <c r="R44" s="57" t="n">
        <v>0.579166666666667</v>
      </c>
      <c r="S44" s="58" t="n">
        <v>5</v>
      </c>
      <c r="T44" s="59" t="n">
        <f aca="false">N44+I44*2</f>
        <v>0.617361111111111</v>
      </c>
      <c r="U44" s="63" t="n">
        <f aca="false">(S44+O44+J44*2-K44*2-P44-T44/1000000000)/100</f>
        <v>0.569999999993826</v>
      </c>
      <c r="V44" s="60" t="s">
        <v>182</v>
      </c>
      <c r="W44" s="13"/>
    </row>
    <row r="45" customFormat="false" ht="15" hidden="false" customHeight="true" outlineLevel="0" collapsed="false">
      <c r="B45" s="64" t="n">
        <v>73</v>
      </c>
      <c r="C45" s="65" t="s">
        <v>183</v>
      </c>
      <c r="D45" s="65" t="s">
        <v>184</v>
      </c>
      <c r="E45" s="65" t="s">
        <v>185</v>
      </c>
      <c r="F45" s="66" t="s">
        <v>186</v>
      </c>
      <c r="G45" s="67" t="n">
        <v>0.784722222222222</v>
      </c>
      <c r="H45" s="68" t="n">
        <v>0.929166666666667</v>
      </c>
      <c r="I45" s="68" t="n">
        <f aca="false">H45-G45</f>
        <v>0.144444444444444</v>
      </c>
      <c r="J45" s="69" t="n">
        <v>29</v>
      </c>
      <c r="K45" s="70" t="n">
        <f aca="false">IF(I45&lt;$X$2,0,CEILING((I45-$X$3)/$Z$2,1))</f>
        <v>0</v>
      </c>
      <c r="L45" s="67" t="n">
        <v>0.34375</v>
      </c>
      <c r="M45" s="68" t="n">
        <v>0.627083333333333</v>
      </c>
      <c r="N45" s="68" t="n">
        <f aca="false">M45-L45</f>
        <v>0.283333333333333</v>
      </c>
      <c r="O45" s="71" t="n">
        <v>52</v>
      </c>
      <c r="P45" s="72" t="n">
        <f aca="false">IF(N45&lt;$Y$2,0,CEILING((N45-$Y$3)/$Z$2,1))</f>
        <v>0</v>
      </c>
      <c r="Q45" s="73"/>
      <c r="R45" s="74"/>
      <c r="S45" s="75"/>
      <c r="T45" s="76" t="n">
        <f aca="false">N45+I45*2</f>
        <v>0.572222222222222</v>
      </c>
      <c r="U45" s="72" t="n">
        <f aca="false">S45+O45+J45*2-K45*2-P45-T45/1000000000</f>
        <v>109.999999999428</v>
      </c>
      <c r="V45" s="77" t="s">
        <v>187</v>
      </c>
      <c r="W45" s="13"/>
    </row>
    <row r="46" customFormat="false" ht="15" hidden="false" customHeight="true" outlineLevel="0" collapsed="false">
      <c r="B46" s="64" t="n">
        <v>108</v>
      </c>
      <c r="C46" s="65" t="s">
        <v>183</v>
      </c>
      <c r="D46" s="65" t="s">
        <v>188</v>
      </c>
      <c r="E46" s="65" t="s">
        <v>189</v>
      </c>
      <c r="F46" s="66" t="s">
        <v>190</v>
      </c>
      <c r="G46" s="67" t="n">
        <v>0.8375</v>
      </c>
      <c r="H46" s="68" t="n">
        <v>0.968055555555556</v>
      </c>
      <c r="I46" s="68" t="n">
        <f aca="false">H46-G46</f>
        <v>0.130555555555556</v>
      </c>
      <c r="J46" s="69" t="n">
        <v>26</v>
      </c>
      <c r="K46" s="70" t="n">
        <f aca="false">IF(I46&lt;$X$2,0,CEILING((I46-$X$3)/$Z$2,1))</f>
        <v>0</v>
      </c>
      <c r="L46" s="67" t="n">
        <v>0.365277777777778</v>
      </c>
      <c r="M46" s="68" t="n">
        <v>0.652083333333333</v>
      </c>
      <c r="N46" s="68" t="n">
        <f aca="false">M46-L46</f>
        <v>0.286805555555556</v>
      </c>
      <c r="O46" s="71" t="n">
        <v>47</v>
      </c>
      <c r="P46" s="72" t="n">
        <f aca="false">IF(N46&lt;$Y$2,0,CEILING((N46-$Y$3)/$Z$2,1))</f>
        <v>0</v>
      </c>
      <c r="Q46" s="73"/>
      <c r="R46" s="74"/>
      <c r="S46" s="75"/>
      <c r="T46" s="76" t="n">
        <f aca="false">N46+I46*2</f>
        <v>0.547916666666667</v>
      </c>
      <c r="U46" s="72" t="n">
        <f aca="false">S46+O46+J46*2-K46*2-P46-T46/1000000000</f>
        <v>98.9999999994521</v>
      </c>
      <c r="V46" s="77" t="s">
        <v>191</v>
      </c>
      <c r="W46" s="13"/>
    </row>
    <row r="47" customFormat="false" ht="15" hidden="false" customHeight="true" outlineLevel="0" collapsed="false">
      <c r="B47" s="64" t="n">
        <v>61</v>
      </c>
      <c r="C47" s="65" t="s">
        <v>183</v>
      </c>
      <c r="D47" s="65" t="s">
        <v>192</v>
      </c>
      <c r="E47" s="65" t="s">
        <v>193</v>
      </c>
      <c r="F47" s="66" t="s">
        <v>194</v>
      </c>
      <c r="G47" s="67" t="n">
        <v>0.832638888888889</v>
      </c>
      <c r="H47" s="68" t="n">
        <v>0.972916666666667</v>
      </c>
      <c r="I47" s="68" t="n">
        <f aca="false">H47-G47</f>
        <v>0.140277777777778</v>
      </c>
      <c r="J47" s="69" t="n">
        <v>29</v>
      </c>
      <c r="K47" s="70" t="n">
        <f aca="false">IF(I47&lt;$X$2,0,CEILING((I47-$X$3)/$Z$2,1))</f>
        <v>0</v>
      </c>
      <c r="L47" s="67" t="n">
        <v>0.356944444444444</v>
      </c>
      <c r="M47" s="68" t="n">
        <v>0.640277777777778</v>
      </c>
      <c r="N47" s="68" t="n">
        <f aca="false">M47-L47</f>
        <v>0.283333333333333</v>
      </c>
      <c r="O47" s="71" t="n">
        <v>38</v>
      </c>
      <c r="P47" s="72" t="n">
        <f aca="false">IF(N47&lt;$Y$2,0,CEILING((N47-$Y$3)/$Z$2,1))</f>
        <v>0</v>
      </c>
      <c r="Q47" s="73"/>
      <c r="R47" s="74"/>
      <c r="S47" s="75"/>
      <c r="T47" s="76" t="n">
        <f aca="false">N47+I47*2</f>
        <v>0.563888888888889</v>
      </c>
      <c r="U47" s="72" t="n">
        <f aca="false">S47+O47+J47*2-K47*2-P47-T47/1000000000</f>
        <v>95.9999999994361</v>
      </c>
      <c r="V47" s="77" t="s">
        <v>195</v>
      </c>
      <c r="W47" s="13"/>
    </row>
    <row r="48" customFormat="false" ht="15" hidden="false" customHeight="true" outlineLevel="0" collapsed="false">
      <c r="B48" s="47" t="n">
        <v>66</v>
      </c>
      <c r="C48" s="48" t="s">
        <v>183</v>
      </c>
      <c r="D48" s="48" t="s">
        <v>196</v>
      </c>
      <c r="E48" s="48" t="s">
        <v>197</v>
      </c>
      <c r="F48" s="49" t="s">
        <v>198</v>
      </c>
      <c r="G48" s="50" t="n">
        <v>0.785416666666667</v>
      </c>
      <c r="H48" s="51" t="n">
        <v>0.933333333333333</v>
      </c>
      <c r="I48" s="51" t="n">
        <f aca="false">H48-G48</f>
        <v>0.147916666666667</v>
      </c>
      <c r="J48" s="52" t="n">
        <v>27</v>
      </c>
      <c r="K48" s="53" t="n">
        <f aca="false">IF(I48&lt;$X$2,0,CEILING((I48-$X$3)/$Z$2,1))</f>
        <v>1</v>
      </c>
      <c r="L48" s="50" t="n">
        <v>0.35625</v>
      </c>
      <c r="M48" s="51" t="n">
        <v>0.647916666666667</v>
      </c>
      <c r="N48" s="51" t="n">
        <f aca="false">M48-L48</f>
        <v>0.291666666666667</v>
      </c>
      <c r="O48" s="54" t="n">
        <v>35</v>
      </c>
      <c r="P48" s="55" t="n">
        <f aca="false">IF(N48&lt;$Y$2,0,CEILING((N48-$Y$3)/$Z$2,1))</f>
        <v>0</v>
      </c>
      <c r="Q48" s="56" t="n">
        <v>0.504861111111111</v>
      </c>
      <c r="R48" s="57" t="n">
        <v>0.567361111111111</v>
      </c>
      <c r="S48" s="58" t="n">
        <v>5</v>
      </c>
      <c r="T48" s="59" t="n">
        <f aca="false">N48+I48*2</f>
        <v>0.5875</v>
      </c>
      <c r="U48" s="55" t="n">
        <f aca="false">S48+O48+J48*2-K48*2-P48-T48/1000000000</f>
        <v>91.9999999994125</v>
      </c>
      <c r="V48" s="60" t="s">
        <v>199</v>
      </c>
      <c r="W48" s="13"/>
    </row>
    <row r="49" customFormat="false" ht="15" hidden="false" customHeight="true" outlineLevel="0" collapsed="false">
      <c r="B49" s="47" t="n">
        <v>57</v>
      </c>
      <c r="C49" s="48" t="s">
        <v>183</v>
      </c>
      <c r="D49" s="48" t="s">
        <v>200</v>
      </c>
      <c r="E49" s="48" t="s">
        <v>201</v>
      </c>
      <c r="F49" s="49" t="s">
        <v>202</v>
      </c>
      <c r="G49" s="50" t="n">
        <v>0.813194444444444</v>
      </c>
      <c r="H49" s="51" t="n">
        <v>0.952083333333333</v>
      </c>
      <c r="I49" s="51" t="n">
        <f aca="false">H49-G49</f>
        <v>0.138888888888889</v>
      </c>
      <c r="J49" s="52" t="n">
        <v>26</v>
      </c>
      <c r="K49" s="53" t="n">
        <f aca="false">IF(I49&lt;$X$2,0,CEILING((I49-$X$3)/$Z$2,1))</f>
        <v>0</v>
      </c>
      <c r="L49" s="50" t="n">
        <v>0.345833333333333</v>
      </c>
      <c r="M49" s="51" t="n">
        <v>0.63125</v>
      </c>
      <c r="N49" s="51" t="n">
        <f aca="false">M49-L49</f>
        <v>0.285416666666667</v>
      </c>
      <c r="O49" s="54" t="n">
        <v>34</v>
      </c>
      <c r="P49" s="55" t="n">
        <f aca="false">IF(N49&lt;$Y$2,0,CEILING((N49-$Y$3)/$Z$2,1))</f>
        <v>0</v>
      </c>
      <c r="Q49" s="56"/>
      <c r="R49" s="57"/>
      <c r="S49" s="58"/>
      <c r="T49" s="59" t="n">
        <f aca="false">N49+I49*2</f>
        <v>0.563194444444445</v>
      </c>
      <c r="U49" s="55" t="n">
        <f aca="false">S49+O49+J49*2-K49*2-P49-T49/1000000000</f>
        <v>85.9999999994368</v>
      </c>
      <c r="V49" s="60" t="s">
        <v>203</v>
      </c>
      <c r="W49" s="13"/>
    </row>
    <row r="50" customFormat="false" ht="15" hidden="false" customHeight="true" outlineLevel="0" collapsed="false">
      <c r="B50" s="47" t="n">
        <v>27</v>
      </c>
      <c r="C50" s="48" t="s">
        <v>183</v>
      </c>
      <c r="D50" s="48" t="s">
        <v>204</v>
      </c>
      <c r="E50" s="48" t="s">
        <v>205</v>
      </c>
      <c r="F50" s="49" t="s">
        <v>206</v>
      </c>
      <c r="G50" s="50" t="n">
        <v>0.833333333333333</v>
      </c>
      <c r="H50" s="51" t="n">
        <v>0.970833333333333</v>
      </c>
      <c r="I50" s="51" t="n">
        <f aca="false">H50-G50</f>
        <v>0.1375</v>
      </c>
      <c r="J50" s="52" t="n">
        <v>26</v>
      </c>
      <c r="K50" s="53" t="n">
        <f aca="false">IF(I50&lt;$X$2,0,CEILING((I50-$X$3)/$Z$2,1))</f>
        <v>0</v>
      </c>
      <c r="L50" s="50" t="n">
        <v>0.398611111111111</v>
      </c>
      <c r="M50" s="51" t="n">
        <v>0.679166666666667</v>
      </c>
      <c r="N50" s="51" t="n">
        <f aca="false">M50-L50</f>
        <v>0.280555555555556</v>
      </c>
      <c r="O50" s="54" t="n">
        <v>33</v>
      </c>
      <c r="P50" s="55" t="n">
        <f aca="false">IF(N50&lt;$Y$2,0,CEILING((N50-$Y$3)/$Z$2,1))</f>
        <v>0</v>
      </c>
      <c r="Q50" s="56"/>
      <c r="R50" s="57"/>
      <c r="S50" s="58"/>
      <c r="T50" s="59" t="n">
        <f aca="false">N50+I50*2</f>
        <v>0.555555555555556</v>
      </c>
      <c r="U50" s="55" t="n">
        <f aca="false">S50+O50+J50*2-K50*2-P50-T50/1000000000</f>
        <v>84.9999999994444</v>
      </c>
      <c r="V50" s="60" t="s">
        <v>207</v>
      </c>
      <c r="W50" s="13"/>
    </row>
    <row r="51" customFormat="false" ht="15" hidden="false" customHeight="true" outlineLevel="0" collapsed="false">
      <c r="B51" s="47" t="n">
        <v>116</v>
      </c>
      <c r="C51" s="48" t="s">
        <v>183</v>
      </c>
      <c r="D51" s="48" t="s">
        <v>208</v>
      </c>
      <c r="E51" s="48" t="s">
        <v>209</v>
      </c>
      <c r="F51" s="49" t="s">
        <v>210</v>
      </c>
      <c r="G51" s="50" t="n">
        <v>0.846527777777778</v>
      </c>
      <c r="H51" s="51" t="n">
        <v>0.99375</v>
      </c>
      <c r="I51" s="51" t="n">
        <f aca="false">H51-G51</f>
        <v>0.147222222222222</v>
      </c>
      <c r="J51" s="52" t="n">
        <v>30</v>
      </c>
      <c r="K51" s="53" t="n">
        <f aca="false">IF(I51&lt;$X$2,0,CEILING((I51-$X$3)/$Z$2,1))</f>
        <v>1</v>
      </c>
      <c r="L51" s="50" t="n">
        <v>0.404166666666667</v>
      </c>
      <c r="M51" s="51" t="n">
        <v>0.6125</v>
      </c>
      <c r="N51" s="51" t="n">
        <f aca="false">M51-L51</f>
        <v>0.208333333333333</v>
      </c>
      <c r="O51" s="54" t="n">
        <v>26</v>
      </c>
      <c r="P51" s="55" t="n">
        <f aca="false">IF(N51&lt;$Y$2,0,CEILING((N51-$Y$3)/$Z$2,1))</f>
        <v>0</v>
      </c>
      <c r="Q51" s="56"/>
      <c r="R51" s="57"/>
      <c r="S51" s="58"/>
      <c r="T51" s="59" t="n">
        <f aca="false">N51+I51*2</f>
        <v>0.502777777777778</v>
      </c>
      <c r="U51" s="55" t="n">
        <f aca="false">S51+O51+J51*2-K51*2-P51-T51/1000000000</f>
        <v>83.9999999994972</v>
      </c>
      <c r="V51" s="60" t="s">
        <v>211</v>
      </c>
      <c r="W51" s="13"/>
    </row>
    <row r="52" customFormat="false" ht="15" hidden="false" customHeight="true" outlineLevel="0" collapsed="false">
      <c r="B52" s="47" t="n">
        <v>16</v>
      </c>
      <c r="C52" s="48" t="s">
        <v>183</v>
      </c>
      <c r="D52" s="48" t="s">
        <v>212</v>
      </c>
      <c r="E52" s="48" t="s">
        <v>213</v>
      </c>
      <c r="F52" s="49" t="s">
        <v>214</v>
      </c>
      <c r="G52" s="50" t="n">
        <v>0.845833333333333</v>
      </c>
      <c r="H52" s="51" t="n">
        <v>0.986805555555556</v>
      </c>
      <c r="I52" s="51" t="n">
        <f aca="false">H52-G52</f>
        <v>0.140972222222222</v>
      </c>
      <c r="J52" s="52" t="n">
        <v>25</v>
      </c>
      <c r="K52" s="53" t="n">
        <f aca="false">IF(I52&lt;$X$2,0,CEILING((I52-$X$3)/$Z$2,1))</f>
        <v>0</v>
      </c>
      <c r="L52" s="50" t="n">
        <v>0.391666666666667</v>
      </c>
      <c r="M52" s="51" t="n">
        <v>0.674305555555556</v>
      </c>
      <c r="N52" s="51" t="n">
        <f aca="false">M52-L52</f>
        <v>0.282638888888889</v>
      </c>
      <c r="O52" s="54" t="n">
        <v>26</v>
      </c>
      <c r="P52" s="55" t="n">
        <f aca="false">IF(N52&lt;$Y$2,0,CEILING((N52-$Y$3)/$Z$2,1))</f>
        <v>0</v>
      </c>
      <c r="Q52" s="56"/>
      <c r="R52" s="57"/>
      <c r="S52" s="58"/>
      <c r="T52" s="59" t="n">
        <f aca="false">N52+I52*2</f>
        <v>0.564583333333333</v>
      </c>
      <c r="U52" s="55" t="n">
        <f aca="false">S52+O52+J52*2-K52*2-P52-T52/1000000000</f>
        <v>75.9999999994354</v>
      </c>
      <c r="V52" s="60" t="s">
        <v>215</v>
      </c>
      <c r="W52" s="13"/>
    </row>
    <row r="53" customFormat="false" ht="15" hidden="false" customHeight="true" outlineLevel="0" collapsed="false">
      <c r="B53" s="47" t="n">
        <v>34</v>
      </c>
      <c r="C53" s="48" t="s">
        <v>183</v>
      </c>
      <c r="D53" s="48" t="s">
        <v>216</v>
      </c>
      <c r="E53" s="48" t="s">
        <v>217</v>
      </c>
      <c r="F53" s="49" t="s">
        <v>218</v>
      </c>
      <c r="G53" s="50" t="n">
        <v>0.802083333333333</v>
      </c>
      <c r="H53" s="51" t="n">
        <v>0.932638888888889</v>
      </c>
      <c r="I53" s="51" t="n">
        <f aca="false">H53-G53</f>
        <v>0.130555555555556</v>
      </c>
      <c r="J53" s="52" t="n">
        <v>19</v>
      </c>
      <c r="K53" s="53" t="n">
        <f aca="false">IF(I53&lt;$X$2,0,CEILING((I53-$X$3)/$Z$2,1))</f>
        <v>0</v>
      </c>
      <c r="L53" s="50" t="n">
        <v>0.371527777777778</v>
      </c>
      <c r="M53" s="51" t="n">
        <v>0.658333333333333</v>
      </c>
      <c r="N53" s="51" t="n">
        <f aca="false">M53-L53</f>
        <v>0.286805555555556</v>
      </c>
      <c r="O53" s="54" t="n">
        <v>37</v>
      </c>
      <c r="P53" s="55" t="n">
        <f aca="false">IF(N53&lt;$Y$2,0,CEILING((N53-$Y$3)/$Z$2,1))</f>
        <v>0</v>
      </c>
      <c r="Q53" s="56"/>
      <c r="R53" s="57"/>
      <c r="S53" s="58"/>
      <c r="T53" s="59" t="n">
        <f aca="false">N53+I53*2</f>
        <v>0.547916666666667</v>
      </c>
      <c r="U53" s="55" t="n">
        <f aca="false">S53+O53+J53*2-K53*2-P53-T53/1000000000</f>
        <v>74.9999999994521</v>
      </c>
      <c r="V53" s="60" t="s">
        <v>219</v>
      </c>
      <c r="W53" s="13"/>
    </row>
    <row r="54" customFormat="false" ht="15" hidden="false" customHeight="true" outlineLevel="0" collapsed="false">
      <c r="B54" s="47" t="n">
        <v>6</v>
      </c>
      <c r="C54" s="48" t="s">
        <v>183</v>
      </c>
      <c r="D54" s="48" t="s">
        <v>220</v>
      </c>
      <c r="E54" s="48" t="s">
        <v>221</v>
      </c>
      <c r="F54" s="49" t="s">
        <v>222</v>
      </c>
      <c r="G54" s="50" t="n">
        <v>0.831944444444444</v>
      </c>
      <c r="H54" s="51" t="n">
        <v>0.966666666666667</v>
      </c>
      <c r="I54" s="51" t="n">
        <f aca="false">H54-G54</f>
        <v>0.134722222222222</v>
      </c>
      <c r="J54" s="52" t="n">
        <v>20</v>
      </c>
      <c r="K54" s="53" t="n">
        <f aca="false">IF(I54&lt;$X$2,0,CEILING((I54-$X$3)/$Z$2,1))</f>
        <v>0</v>
      </c>
      <c r="L54" s="50" t="n">
        <v>0.347222222222222</v>
      </c>
      <c r="M54" s="51" t="n">
        <v>0.636111111111111</v>
      </c>
      <c r="N54" s="51" t="n">
        <f aca="false">M54-L54</f>
        <v>0.288888888888889</v>
      </c>
      <c r="O54" s="54" t="n">
        <v>34</v>
      </c>
      <c r="P54" s="55" t="n">
        <f aca="false">IF(N54&lt;$Y$2,0,CEILING((N54-$Y$3)/$Z$2,1))</f>
        <v>0</v>
      </c>
      <c r="Q54" s="56"/>
      <c r="R54" s="57"/>
      <c r="S54" s="58"/>
      <c r="T54" s="59" t="n">
        <f aca="false">N54+I54*2</f>
        <v>0.558333333333334</v>
      </c>
      <c r="U54" s="55" t="n">
        <f aca="false">S54+O54+J54*2-K54*2-P54-T54/1000000000</f>
        <v>73.9999999994417</v>
      </c>
      <c r="V54" s="60" t="s">
        <v>223</v>
      </c>
      <c r="W54" s="13"/>
    </row>
    <row r="55" customFormat="false" ht="15" hidden="false" customHeight="true" outlineLevel="0" collapsed="false">
      <c r="B55" s="47" t="n">
        <v>110</v>
      </c>
      <c r="C55" s="48" t="s">
        <v>183</v>
      </c>
      <c r="D55" s="48" t="s">
        <v>224</v>
      </c>
      <c r="E55" s="48" t="s">
        <v>225</v>
      </c>
      <c r="F55" s="49" t="s">
        <v>226</v>
      </c>
      <c r="G55" s="50" t="n">
        <v>0.8125</v>
      </c>
      <c r="H55" s="51" t="n">
        <v>0.94375</v>
      </c>
      <c r="I55" s="51" t="n">
        <f aca="false">H55-G55</f>
        <v>0.13125</v>
      </c>
      <c r="J55" s="52" t="n">
        <v>20</v>
      </c>
      <c r="K55" s="53" t="n">
        <f aca="false">IF(I55&lt;$X$2,0,CEILING((I55-$X$3)/$Z$2,1))</f>
        <v>0</v>
      </c>
      <c r="L55" s="50" t="n">
        <v>0.333333333333333</v>
      </c>
      <c r="M55" s="51" t="n">
        <v>0.616666666666667</v>
      </c>
      <c r="N55" s="51" t="n">
        <f aca="false">M55-L55</f>
        <v>0.283333333333333</v>
      </c>
      <c r="O55" s="54" t="n">
        <v>33</v>
      </c>
      <c r="P55" s="55" t="n">
        <f aca="false">IF(N55&lt;$Y$2,0,CEILING((N55-$Y$3)/$Z$2,1))</f>
        <v>0</v>
      </c>
      <c r="Q55" s="56" t="s">
        <v>65</v>
      </c>
      <c r="R55" s="57" t="n">
        <v>0.584722222222222</v>
      </c>
      <c r="S55" s="58"/>
      <c r="T55" s="59" t="n">
        <f aca="false">N55+I55*2</f>
        <v>0.545833333333333</v>
      </c>
      <c r="U55" s="55" t="n">
        <f aca="false">S55+O55+J55*2-K55*2-P55-T55/1000000000</f>
        <v>72.9999999994542</v>
      </c>
      <c r="V55" s="60" t="s">
        <v>227</v>
      </c>
      <c r="W55" s="13"/>
    </row>
    <row r="56" customFormat="false" ht="15" hidden="false" customHeight="true" outlineLevel="0" collapsed="false">
      <c r="B56" s="47" t="n">
        <v>47</v>
      </c>
      <c r="C56" s="48" t="s">
        <v>183</v>
      </c>
      <c r="D56" s="48" t="s">
        <v>228</v>
      </c>
      <c r="E56" s="48" t="s">
        <v>229</v>
      </c>
      <c r="F56" s="49" t="s">
        <v>230</v>
      </c>
      <c r="G56" s="50" t="n">
        <v>0.830555555555556</v>
      </c>
      <c r="H56" s="51" t="n">
        <v>0.96875</v>
      </c>
      <c r="I56" s="51" t="n">
        <f aca="false">H56-G56</f>
        <v>0.138194444444444</v>
      </c>
      <c r="J56" s="52" t="n">
        <v>19</v>
      </c>
      <c r="K56" s="53" t="n">
        <f aca="false">IF(I56&lt;$X$2,0,CEILING((I56-$X$3)/$Z$2,1))</f>
        <v>0</v>
      </c>
      <c r="L56" s="50" t="n">
        <v>0.386111111111111</v>
      </c>
      <c r="M56" s="51" t="n">
        <v>0.670138888888889</v>
      </c>
      <c r="N56" s="51" t="n">
        <f aca="false">M56-L56</f>
        <v>0.284027777777778</v>
      </c>
      <c r="O56" s="54" t="n">
        <v>34</v>
      </c>
      <c r="P56" s="55" t="n">
        <f aca="false">IF(N56&lt;$Y$2,0,CEILING((N56-$Y$3)/$Z$2,1))</f>
        <v>0</v>
      </c>
      <c r="Q56" s="56"/>
      <c r="R56" s="57"/>
      <c r="S56" s="58"/>
      <c r="T56" s="59" t="n">
        <f aca="false">N56+I56*2</f>
        <v>0.560416666666667</v>
      </c>
      <c r="U56" s="55" t="n">
        <f aca="false">S56+O56+J56*2-K56*2-P56-T56/1000000000</f>
        <v>71.9999999994396</v>
      </c>
      <c r="V56" s="60" t="s">
        <v>231</v>
      </c>
      <c r="W56" s="13"/>
    </row>
    <row r="57" customFormat="false" ht="15" hidden="false" customHeight="true" outlineLevel="0" collapsed="false">
      <c r="B57" s="47" t="n">
        <v>18</v>
      </c>
      <c r="C57" s="48" t="s">
        <v>183</v>
      </c>
      <c r="D57" s="48" t="s">
        <v>232</v>
      </c>
      <c r="E57" s="48" t="s">
        <v>233</v>
      </c>
      <c r="F57" s="49" t="s">
        <v>234</v>
      </c>
      <c r="G57" s="50" t="n">
        <v>0.761111111111111</v>
      </c>
      <c r="H57" s="51" t="n">
        <v>0.906944444444444</v>
      </c>
      <c r="I57" s="51" t="n">
        <f aca="false">H57-G57</f>
        <v>0.145833333333333</v>
      </c>
      <c r="J57" s="52" t="n">
        <v>18</v>
      </c>
      <c r="K57" s="53" t="n">
        <f aca="false">IF(I57&lt;$X$2,0,CEILING((I57-$X$3)/$Z$2,1))</f>
        <v>0</v>
      </c>
      <c r="L57" s="50" t="n">
        <v>0.376388888888889</v>
      </c>
      <c r="M57" s="51" t="n">
        <v>0.659027777777778</v>
      </c>
      <c r="N57" s="51" t="n">
        <f aca="false">M57-L57</f>
        <v>0.282638888888889</v>
      </c>
      <c r="O57" s="54" t="n">
        <v>34</v>
      </c>
      <c r="P57" s="55" t="n">
        <f aca="false">IF(N57&lt;$Y$2,0,CEILING((N57-$Y$3)/$Z$2,1))</f>
        <v>0</v>
      </c>
      <c r="Q57" s="56"/>
      <c r="R57" s="57"/>
      <c r="S57" s="58"/>
      <c r="T57" s="59" t="n">
        <f aca="false">N57+I57*2</f>
        <v>0.574305555555556</v>
      </c>
      <c r="U57" s="55" t="n">
        <f aca="false">S57+O57+J57*2-K57*2-P57-T57/1000000000</f>
        <v>69.9999999994257</v>
      </c>
      <c r="V57" s="60" t="s">
        <v>235</v>
      </c>
      <c r="W57" s="13"/>
    </row>
    <row r="58" customFormat="false" ht="15" hidden="false" customHeight="true" outlineLevel="0" collapsed="false">
      <c r="B58" s="47" t="n">
        <v>109</v>
      </c>
      <c r="C58" s="48" t="s">
        <v>183</v>
      </c>
      <c r="D58" s="48" t="s">
        <v>236</v>
      </c>
      <c r="E58" s="48" t="s">
        <v>237</v>
      </c>
      <c r="F58" s="49" t="s">
        <v>238</v>
      </c>
      <c r="G58" s="50" t="n">
        <v>0.804861111111111</v>
      </c>
      <c r="H58" s="51" t="n">
        <v>0.938888888888889</v>
      </c>
      <c r="I58" s="51" t="n">
        <f aca="false">H58-G58</f>
        <v>0.134027777777778</v>
      </c>
      <c r="J58" s="52" t="n">
        <v>20</v>
      </c>
      <c r="K58" s="53" t="n">
        <f aca="false">IF(I58&lt;$X$2,0,CEILING((I58-$X$3)/$Z$2,1))</f>
        <v>0</v>
      </c>
      <c r="L58" s="50" t="n">
        <v>0.393055555555556</v>
      </c>
      <c r="M58" s="51" t="n">
        <v>0.680555555555555</v>
      </c>
      <c r="N58" s="51" t="n">
        <f aca="false">M58-L58</f>
        <v>0.2875</v>
      </c>
      <c r="O58" s="54" t="n">
        <v>27</v>
      </c>
      <c r="P58" s="55" t="n">
        <f aca="false">IF(N58&lt;$Y$2,0,CEILING((N58-$Y$3)/$Z$2,1))</f>
        <v>0</v>
      </c>
      <c r="Q58" s="56"/>
      <c r="R58" s="57"/>
      <c r="S58" s="58"/>
      <c r="T58" s="59" t="n">
        <f aca="false">N58+I58*2</f>
        <v>0.555555555555556</v>
      </c>
      <c r="U58" s="55" t="n">
        <f aca="false">S58+O58+J58*2-K58*2-P58-T58/1000000000</f>
        <v>66.9999999994444</v>
      </c>
      <c r="V58" s="60" t="s">
        <v>239</v>
      </c>
      <c r="W58" s="13"/>
    </row>
    <row r="59" customFormat="false" ht="15" hidden="false" customHeight="true" outlineLevel="0" collapsed="false">
      <c r="B59" s="47" t="n">
        <v>53</v>
      </c>
      <c r="C59" s="48" t="s">
        <v>183</v>
      </c>
      <c r="D59" s="48" t="s">
        <v>240</v>
      </c>
      <c r="E59" s="48" t="s">
        <v>241</v>
      </c>
      <c r="F59" s="49" t="s">
        <v>242</v>
      </c>
      <c r="G59" s="50" t="n">
        <v>0.7625</v>
      </c>
      <c r="H59" s="51" t="n">
        <v>0.896527777777778</v>
      </c>
      <c r="I59" s="51" t="n">
        <f aca="false">H59-G59</f>
        <v>0.134027777777778</v>
      </c>
      <c r="J59" s="52" t="n">
        <v>17</v>
      </c>
      <c r="K59" s="53" t="n">
        <f aca="false">IF(I59&lt;$X$2,0,CEILING((I59-$X$3)/$Z$2,1))</f>
        <v>0</v>
      </c>
      <c r="L59" s="50" t="n">
        <v>0.355555555555556</v>
      </c>
      <c r="M59" s="51" t="n">
        <v>0.646527777777778</v>
      </c>
      <c r="N59" s="51" t="n">
        <f aca="false">M59-L59</f>
        <v>0.290972222222222</v>
      </c>
      <c r="O59" s="54" t="n">
        <v>33</v>
      </c>
      <c r="P59" s="55" t="n">
        <f aca="false">IF(N59&lt;$Y$2,0,CEILING((N59-$Y$3)/$Z$2,1))</f>
        <v>0</v>
      </c>
      <c r="Q59" s="56"/>
      <c r="R59" s="57"/>
      <c r="S59" s="58"/>
      <c r="T59" s="59" t="n">
        <f aca="false">N59+I59*2</f>
        <v>0.559027777777778</v>
      </c>
      <c r="U59" s="55" t="n">
        <f aca="false">S59+O59+J59*2-K59*2-P59-T59/1000000000</f>
        <v>66.999999999441</v>
      </c>
      <c r="V59" s="60" t="s">
        <v>243</v>
      </c>
      <c r="W59" s="13"/>
    </row>
    <row r="60" customFormat="false" ht="15" hidden="false" customHeight="true" outlineLevel="0" collapsed="false">
      <c r="B60" s="47" t="n">
        <v>51</v>
      </c>
      <c r="C60" s="48" t="s">
        <v>183</v>
      </c>
      <c r="D60" s="48" t="s">
        <v>244</v>
      </c>
      <c r="E60" s="48" t="s">
        <v>245</v>
      </c>
      <c r="F60" s="49" t="s">
        <v>246</v>
      </c>
      <c r="G60" s="50" t="n">
        <v>0.838888888888889</v>
      </c>
      <c r="H60" s="51" t="n">
        <v>0.976388888888889</v>
      </c>
      <c r="I60" s="51" t="n">
        <f aca="false">H60-G60</f>
        <v>0.1375</v>
      </c>
      <c r="J60" s="52" t="n">
        <v>19</v>
      </c>
      <c r="K60" s="53" t="n">
        <f aca="false">IF(I60&lt;$X$2,0,CEILING((I60-$X$3)/$Z$2,1))</f>
        <v>0</v>
      </c>
      <c r="L60" s="50" t="n">
        <v>0.358333333333333</v>
      </c>
      <c r="M60" s="51" t="n">
        <v>0.645138888888889</v>
      </c>
      <c r="N60" s="51" t="n">
        <f aca="false">M60-L60</f>
        <v>0.286805555555556</v>
      </c>
      <c r="O60" s="54" t="n">
        <v>29</v>
      </c>
      <c r="P60" s="55" t="n">
        <f aca="false">IF(N60&lt;$Y$2,0,CEILING((N60-$Y$3)/$Z$2,1))</f>
        <v>0</v>
      </c>
      <c r="Q60" s="56"/>
      <c r="R60" s="57"/>
      <c r="S60" s="58"/>
      <c r="T60" s="59" t="n">
        <f aca="false">N60+I60*2</f>
        <v>0.561805555555555</v>
      </c>
      <c r="U60" s="55" t="n">
        <f aca="false">S60+O60+J60*2-K60*2-P60-T60/1000000000</f>
        <v>66.9999999994382</v>
      </c>
      <c r="V60" s="60" t="s">
        <v>247</v>
      </c>
      <c r="W60" s="13"/>
    </row>
    <row r="61" customFormat="false" ht="15" hidden="false" customHeight="true" outlineLevel="0" collapsed="false">
      <c r="B61" s="47" t="n">
        <v>104</v>
      </c>
      <c r="C61" s="48" t="s">
        <v>183</v>
      </c>
      <c r="D61" s="48" t="s">
        <v>248</v>
      </c>
      <c r="E61" s="48" t="s">
        <v>249</v>
      </c>
      <c r="F61" s="49" t="s">
        <v>250</v>
      </c>
      <c r="G61" s="50" t="n">
        <v>0.80625</v>
      </c>
      <c r="H61" s="51" t="n">
        <v>0.94375</v>
      </c>
      <c r="I61" s="51" t="n">
        <f aca="false">H61-G61</f>
        <v>0.1375</v>
      </c>
      <c r="J61" s="52" t="n">
        <v>21</v>
      </c>
      <c r="K61" s="53" t="n">
        <f aca="false">IF(I61&lt;$X$2,0,CEILING((I61-$X$3)/$Z$2,1))</f>
        <v>0</v>
      </c>
      <c r="L61" s="50" t="n">
        <v>0.394444444444444</v>
      </c>
      <c r="M61" s="51" t="n">
        <v>0.684027777777778</v>
      </c>
      <c r="N61" s="51" t="n">
        <f aca="false">M61-L61</f>
        <v>0.289583333333333</v>
      </c>
      <c r="O61" s="54" t="n">
        <v>22</v>
      </c>
      <c r="P61" s="55" t="n">
        <f aca="false">IF(N61&lt;$Y$2,0,CEILING((N61-$Y$3)/$Z$2,1))</f>
        <v>0</v>
      </c>
      <c r="Q61" s="56"/>
      <c r="R61" s="57"/>
      <c r="S61" s="58"/>
      <c r="T61" s="59" t="n">
        <f aca="false">N61+I61*2</f>
        <v>0.564583333333333</v>
      </c>
      <c r="U61" s="55" t="n">
        <f aca="false">S61+O61+J61*2-K61*2-P61-T61/1000000000</f>
        <v>63.9999999994354</v>
      </c>
      <c r="V61" s="60" t="s">
        <v>251</v>
      </c>
      <c r="W61" s="13"/>
    </row>
    <row r="62" customFormat="false" ht="15" hidden="false" customHeight="true" outlineLevel="0" collapsed="false">
      <c r="B62" s="47" t="n">
        <v>14</v>
      </c>
      <c r="C62" s="48" t="s">
        <v>183</v>
      </c>
      <c r="D62" s="48" t="s">
        <v>252</v>
      </c>
      <c r="E62" s="48" t="s">
        <v>253</v>
      </c>
      <c r="F62" s="49" t="s">
        <v>254</v>
      </c>
      <c r="G62" s="50" t="n">
        <v>0.75</v>
      </c>
      <c r="H62" s="51" t="n">
        <v>0.894444444444444</v>
      </c>
      <c r="I62" s="51" t="n">
        <f aca="false">H62-G62</f>
        <v>0.144444444444444</v>
      </c>
      <c r="J62" s="52" t="n">
        <v>19</v>
      </c>
      <c r="K62" s="53" t="n">
        <f aca="false">IF(I62&lt;$X$2,0,CEILING((I62-$X$3)/$Z$2,1))</f>
        <v>0</v>
      </c>
      <c r="L62" s="50" t="n">
        <v>0.375</v>
      </c>
      <c r="M62" s="51" t="n">
        <v>0.660416666666667</v>
      </c>
      <c r="N62" s="51" t="n">
        <f aca="false">M62-L62</f>
        <v>0.285416666666667</v>
      </c>
      <c r="O62" s="54" t="n">
        <v>26</v>
      </c>
      <c r="P62" s="55" t="n">
        <f aca="false">IF(N62&lt;$Y$2,0,CEILING((N62-$Y$3)/$Z$2,1))</f>
        <v>0</v>
      </c>
      <c r="Q62" s="56"/>
      <c r="R62" s="57"/>
      <c r="S62" s="58"/>
      <c r="T62" s="59" t="n">
        <f aca="false">N62+I62*2</f>
        <v>0.574305555555555</v>
      </c>
      <c r="U62" s="55" t="n">
        <f aca="false">S62+O62+J62*2-K62*2-P62-T62/1000000000</f>
        <v>63.9999999994257</v>
      </c>
      <c r="V62" s="60" t="s">
        <v>255</v>
      </c>
      <c r="W62" s="13"/>
    </row>
    <row r="63" customFormat="false" ht="15" hidden="false" customHeight="true" outlineLevel="0" collapsed="false">
      <c r="B63" s="47" t="n">
        <v>81</v>
      </c>
      <c r="C63" s="48" t="s">
        <v>183</v>
      </c>
      <c r="D63" s="48" t="s">
        <v>256</v>
      </c>
      <c r="E63" s="48" t="s">
        <v>257</v>
      </c>
      <c r="F63" s="49" t="s">
        <v>258</v>
      </c>
      <c r="G63" s="50" t="n">
        <v>0.823611111111111</v>
      </c>
      <c r="H63" s="51" t="n">
        <v>0.967361111111111</v>
      </c>
      <c r="I63" s="51" t="n">
        <f aca="false">H63-G63</f>
        <v>0.14375</v>
      </c>
      <c r="J63" s="52" t="n">
        <v>22</v>
      </c>
      <c r="K63" s="53" t="n">
        <f aca="false">IF(I63&lt;$X$2,0,CEILING((I63-$X$3)/$Z$2,1))</f>
        <v>0</v>
      </c>
      <c r="L63" s="50" t="n">
        <v>0.366666666666667</v>
      </c>
      <c r="M63" s="51" t="n">
        <v>0.654861111111111</v>
      </c>
      <c r="N63" s="51" t="n">
        <f aca="false">M63-L63</f>
        <v>0.288194444444444</v>
      </c>
      <c r="O63" s="54" t="n">
        <v>20</v>
      </c>
      <c r="P63" s="55" t="n">
        <f aca="false">IF(N63&lt;$Y$2,0,CEILING((N63-$Y$3)/$Z$2,1))</f>
        <v>0</v>
      </c>
      <c r="Q63" s="56"/>
      <c r="R63" s="57"/>
      <c r="S63" s="58"/>
      <c r="T63" s="59" t="n">
        <f aca="false">N63+I63*2</f>
        <v>0.575694444444444</v>
      </c>
      <c r="U63" s="55" t="n">
        <f aca="false">S63+O63+J63*2-K63*2-P63-T63/1000000000</f>
        <v>63.9999999994243</v>
      </c>
      <c r="V63" s="60" t="s">
        <v>259</v>
      </c>
      <c r="W63" s="13"/>
    </row>
    <row r="64" customFormat="false" ht="15" hidden="false" customHeight="true" outlineLevel="0" collapsed="false">
      <c r="B64" s="47" t="n">
        <v>106</v>
      </c>
      <c r="C64" s="48" t="s">
        <v>183</v>
      </c>
      <c r="D64" s="48" t="s">
        <v>260</v>
      </c>
      <c r="E64" s="48" t="s">
        <v>261</v>
      </c>
      <c r="F64" s="49" t="s">
        <v>262</v>
      </c>
      <c r="G64" s="50" t="n">
        <v>0.836805555555556</v>
      </c>
      <c r="H64" s="51" t="n">
        <v>0.982638888888889</v>
      </c>
      <c r="I64" s="51" t="n">
        <f aca="false">H64-G64</f>
        <v>0.145833333333333</v>
      </c>
      <c r="J64" s="52" t="n">
        <v>23</v>
      </c>
      <c r="K64" s="53" t="n">
        <f aca="false">IF(I64&lt;$X$2,0,CEILING((I64-$X$3)/$Z$2,1))</f>
        <v>0</v>
      </c>
      <c r="L64" s="50" t="n">
        <v>0.375</v>
      </c>
      <c r="M64" s="51" t="n">
        <v>0.667361111111111</v>
      </c>
      <c r="N64" s="51" t="n">
        <f aca="false">M64-L64</f>
        <v>0.292361111111111</v>
      </c>
      <c r="O64" s="54" t="n">
        <v>19</v>
      </c>
      <c r="P64" s="55" t="n">
        <f aca="false">IF(N64&lt;$Y$2,0,CEILING((N64-$Y$3)/$Z$2,1))</f>
        <v>1</v>
      </c>
      <c r="Q64" s="56"/>
      <c r="R64" s="57"/>
      <c r="S64" s="58"/>
      <c r="T64" s="59" t="n">
        <f aca="false">N64+I64*2</f>
        <v>0.584027777777778</v>
      </c>
      <c r="U64" s="55" t="n">
        <f aca="false">S64+O64+J64*2-K64*2-P64-T64/1000000000</f>
        <v>63.999999999416</v>
      </c>
      <c r="V64" s="60" t="s">
        <v>263</v>
      </c>
      <c r="W64" s="13"/>
    </row>
    <row r="65" customFormat="false" ht="15" hidden="false" customHeight="true" outlineLevel="0" collapsed="false">
      <c r="B65" s="47" t="n">
        <v>32</v>
      </c>
      <c r="C65" s="48" t="s">
        <v>183</v>
      </c>
      <c r="D65" s="48" t="s">
        <v>264</v>
      </c>
      <c r="E65" s="48" t="s">
        <v>265</v>
      </c>
      <c r="F65" s="49" t="s">
        <v>266</v>
      </c>
      <c r="G65" s="50" t="n">
        <v>0.772222222222222</v>
      </c>
      <c r="H65" s="51" t="n">
        <v>0.91875</v>
      </c>
      <c r="I65" s="51" t="n">
        <f aca="false">H65-G65</f>
        <v>0.146527777777778</v>
      </c>
      <c r="J65" s="52" t="n">
        <v>18</v>
      </c>
      <c r="K65" s="53" t="n">
        <f aca="false">IF(I65&lt;$X$2,0,CEILING((I65-$X$3)/$Z$2,1))</f>
        <v>1</v>
      </c>
      <c r="L65" s="50" t="n">
        <v>0.346527777777778</v>
      </c>
      <c r="M65" s="51" t="n">
        <v>0.632638888888889</v>
      </c>
      <c r="N65" s="51" t="n">
        <f aca="false">M65-L65</f>
        <v>0.286111111111111</v>
      </c>
      <c r="O65" s="54" t="n">
        <v>24</v>
      </c>
      <c r="P65" s="55" t="n">
        <f aca="false">IF(N65&lt;$Y$2,0,CEILING((N65-$Y$3)/$Z$2,1))</f>
        <v>0</v>
      </c>
      <c r="Q65" s="56" t="n">
        <v>0.509027777777778</v>
      </c>
      <c r="R65" s="57" t="n">
        <v>0.579861111111111</v>
      </c>
      <c r="S65" s="58" t="n">
        <v>5</v>
      </c>
      <c r="T65" s="59" t="n">
        <f aca="false">N65+I65*2</f>
        <v>0.579166666666667</v>
      </c>
      <c r="U65" s="55" t="n">
        <f aca="false">S65+O65+J65*2-K65*2-P65-T65/1000000000</f>
        <v>62.9999999994208</v>
      </c>
      <c r="V65" s="60" t="s">
        <v>267</v>
      </c>
      <c r="W65" s="13"/>
    </row>
    <row r="66" customFormat="false" ht="15" hidden="false" customHeight="true" outlineLevel="0" collapsed="false">
      <c r="B66" s="47" t="n">
        <v>38</v>
      </c>
      <c r="C66" s="48" t="s">
        <v>183</v>
      </c>
      <c r="D66" s="48" t="s">
        <v>268</v>
      </c>
      <c r="E66" s="48" t="s">
        <v>269</v>
      </c>
      <c r="F66" s="49" t="s">
        <v>270</v>
      </c>
      <c r="G66" s="50" t="n">
        <v>0.78125</v>
      </c>
      <c r="H66" s="51" t="n">
        <v>0.925</v>
      </c>
      <c r="I66" s="51" t="n">
        <f aca="false">H66-G66</f>
        <v>0.14375</v>
      </c>
      <c r="J66" s="52" t="n">
        <v>19</v>
      </c>
      <c r="K66" s="53" t="n">
        <f aca="false">IF(I66&lt;$X$2,0,CEILING((I66-$X$3)/$Z$2,1))</f>
        <v>0</v>
      </c>
      <c r="L66" s="50" t="n">
        <v>0.373611111111111</v>
      </c>
      <c r="M66" s="51" t="n">
        <v>0.660416666666667</v>
      </c>
      <c r="N66" s="51" t="n">
        <f aca="false">M66-L66</f>
        <v>0.286805555555556</v>
      </c>
      <c r="O66" s="54" t="n">
        <v>26</v>
      </c>
      <c r="P66" s="55" t="n">
        <f aca="false">IF(N66&lt;$Y$2,0,CEILING((N66-$Y$3)/$Z$2,1))</f>
        <v>0</v>
      </c>
      <c r="Q66" s="56"/>
      <c r="R66" s="57"/>
      <c r="S66" s="58"/>
      <c r="T66" s="59" t="n">
        <f aca="false">N66+I66*2</f>
        <v>0.574305555555555</v>
      </c>
      <c r="U66" s="55" t="n">
        <f aca="false">S66+O66+J66*2-K66*2-P66-T66/1000000000</f>
        <v>63.9999999994257</v>
      </c>
      <c r="V66" s="60" t="s">
        <v>271</v>
      </c>
      <c r="W66" s="13"/>
      <c r="X66" s="0" t="s">
        <v>272</v>
      </c>
    </row>
    <row r="67" customFormat="false" ht="15" hidden="false" customHeight="true" outlineLevel="0" collapsed="false">
      <c r="B67" s="47" t="n">
        <v>94</v>
      </c>
      <c r="C67" s="48" t="s">
        <v>183</v>
      </c>
      <c r="D67" s="48" t="s">
        <v>273</v>
      </c>
      <c r="E67" s="48" t="s">
        <v>274</v>
      </c>
      <c r="F67" s="49" t="s">
        <v>275</v>
      </c>
      <c r="G67" s="50" t="n">
        <v>0.811805555555556</v>
      </c>
      <c r="H67" s="51" t="n">
        <v>0.961805555555556</v>
      </c>
      <c r="I67" s="51" t="n">
        <f aca="false">H67-G67</f>
        <v>0.15</v>
      </c>
      <c r="J67" s="52" t="n">
        <v>20</v>
      </c>
      <c r="K67" s="53" t="n">
        <f aca="false">IF(I67&lt;$X$2,0,CEILING((I67-$X$3)/$Z$2,1))</f>
        <v>2</v>
      </c>
      <c r="L67" s="50" t="n">
        <v>0.384722222222222</v>
      </c>
      <c r="M67" s="51" t="n">
        <v>0.680555555555555</v>
      </c>
      <c r="N67" s="51" t="n">
        <f aca="false">M67-L67</f>
        <v>0.295833333333333</v>
      </c>
      <c r="O67" s="54" t="n">
        <v>28</v>
      </c>
      <c r="P67" s="55" t="n">
        <f aca="false">IF(N67&lt;$Y$2,0,CEILING((N67-$Y$3)/$Z$2,1))</f>
        <v>2</v>
      </c>
      <c r="Q67" s="56"/>
      <c r="R67" s="57"/>
      <c r="S67" s="58"/>
      <c r="T67" s="59" t="n">
        <f aca="false">N67+I67*2</f>
        <v>0.595833333333333</v>
      </c>
      <c r="U67" s="55" t="n">
        <f aca="false">S67+O67+J67*2-K67*2-P67-T67/1000000000</f>
        <v>61.9999999994042</v>
      </c>
      <c r="V67" s="60" t="s">
        <v>276</v>
      </c>
      <c r="W67" s="13"/>
    </row>
    <row r="68" customFormat="false" ht="15" hidden="false" customHeight="true" outlineLevel="0" collapsed="false">
      <c r="B68" s="47" t="n">
        <v>67</v>
      </c>
      <c r="C68" s="48" t="s">
        <v>183</v>
      </c>
      <c r="D68" s="48" t="s">
        <v>277</v>
      </c>
      <c r="E68" s="48" t="s">
        <v>278</v>
      </c>
      <c r="F68" s="49" t="s">
        <v>279</v>
      </c>
      <c r="G68" s="50" t="n">
        <v>0.784027777777778</v>
      </c>
      <c r="H68" s="51" t="n">
        <v>0.922222222222222</v>
      </c>
      <c r="I68" s="51" t="n">
        <f aca="false">H68-G68</f>
        <v>0.138194444444444</v>
      </c>
      <c r="J68" s="52" t="n">
        <v>21</v>
      </c>
      <c r="K68" s="53" t="n">
        <f aca="false">IF(I68&lt;$X$2,0,CEILING((I68-$X$3)/$Z$2,1))</f>
        <v>0</v>
      </c>
      <c r="L68" s="50" t="n">
        <v>0.338888888888889</v>
      </c>
      <c r="M68" s="51" t="n">
        <v>0.6125</v>
      </c>
      <c r="N68" s="51" t="n">
        <f aca="false">M68-L68</f>
        <v>0.273611111111111</v>
      </c>
      <c r="O68" s="54" t="n">
        <v>19</v>
      </c>
      <c r="P68" s="55" t="n">
        <f aca="false">IF(N68&lt;$Y$2,0,CEILING((N68-$Y$3)/$Z$2,1))</f>
        <v>0</v>
      </c>
      <c r="Q68" s="56"/>
      <c r="R68" s="57"/>
      <c r="S68" s="58"/>
      <c r="T68" s="59" t="n">
        <f aca="false">N68+I68*2</f>
        <v>0.55</v>
      </c>
      <c r="U68" s="55" t="n">
        <f aca="false">S68+O68+J68*2-K68*2-P68-T68/1000000000</f>
        <v>60.99999999945</v>
      </c>
      <c r="V68" s="60" t="s">
        <v>280</v>
      </c>
      <c r="W68" s="13"/>
    </row>
    <row r="69" customFormat="false" ht="15" hidden="false" customHeight="true" outlineLevel="0" collapsed="false">
      <c r="B69" s="47" t="n">
        <v>123</v>
      </c>
      <c r="C69" s="48" t="s">
        <v>183</v>
      </c>
      <c r="D69" s="48" t="s">
        <v>281</v>
      </c>
      <c r="E69" s="48" t="s">
        <v>282</v>
      </c>
      <c r="F69" s="49" t="s">
        <v>283</v>
      </c>
      <c r="G69" s="50" t="n">
        <v>0.772222222222222</v>
      </c>
      <c r="H69" s="51" t="n">
        <v>0.896527777777778</v>
      </c>
      <c r="I69" s="51" t="n">
        <f aca="false">H69-G69</f>
        <v>0.124305555555555</v>
      </c>
      <c r="J69" s="52" t="n">
        <v>20</v>
      </c>
      <c r="K69" s="53" t="n">
        <f aca="false">IF(I69&lt;$X$2,0,CEILING((I69-$X$3)/$Z$2,1))</f>
        <v>0</v>
      </c>
      <c r="L69" s="50" t="n">
        <v>0.403472222222222</v>
      </c>
      <c r="M69" s="51" t="n">
        <v>0.688888888888889</v>
      </c>
      <c r="N69" s="51" t="n">
        <f aca="false">M69-L69</f>
        <v>0.285416666666667</v>
      </c>
      <c r="O69" s="54" t="n">
        <v>20</v>
      </c>
      <c r="P69" s="55" t="n">
        <f aca="false">IF(N69&lt;$Y$2,0,CEILING((N69-$Y$3)/$Z$2,1))</f>
        <v>0</v>
      </c>
      <c r="Q69" s="56"/>
      <c r="R69" s="57"/>
      <c r="S69" s="58"/>
      <c r="T69" s="59" t="n">
        <f aca="false">N69+I69*2</f>
        <v>0.534027777777778</v>
      </c>
      <c r="U69" s="55" t="n">
        <f aca="false">S69+O69+J69*2-K69*2-P69-T69/1000000000</f>
        <v>59.999999999466</v>
      </c>
      <c r="V69" s="60" t="s">
        <v>284</v>
      </c>
      <c r="W69" s="13"/>
    </row>
    <row r="70" customFormat="false" ht="15" hidden="false" customHeight="true" outlineLevel="0" collapsed="false">
      <c r="B70" s="47" t="n">
        <v>78</v>
      </c>
      <c r="C70" s="48" t="s">
        <v>183</v>
      </c>
      <c r="D70" s="48" t="s">
        <v>285</v>
      </c>
      <c r="E70" s="48" t="s">
        <v>286</v>
      </c>
      <c r="F70" s="49" t="s">
        <v>287</v>
      </c>
      <c r="G70" s="50" t="n">
        <v>0.847916666666667</v>
      </c>
      <c r="H70" s="51" t="n">
        <v>0.98125</v>
      </c>
      <c r="I70" s="51" t="n">
        <f aca="false">H70-G70</f>
        <v>0.133333333333333</v>
      </c>
      <c r="J70" s="52" t="n">
        <v>19</v>
      </c>
      <c r="K70" s="53" t="n">
        <f aca="false">IF(I70&lt;$X$2,0,CEILING((I70-$X$3)/$Z$2,1))</f>
        <v>0</v>
      </c>
      <c r="L70" s="50" t="n">
        <v>0.406944444444444</v>
      </c>
      <c r="M70" s="51" t="n">
        <v>0.68125</v>
      </c>
      <c r="N70" s="51" t="n">
        <f aca="false">M70-L70</f>
        <v>0.274305555555556</v>
      </c>
      <c r="O70" s="54" t="n">
        <v>22</v>
      </c>
      <c r="P70" s="55" t="n">
        <f aca="false">IF(N70&lt;$Y$2,0,CEILING((N70-$Y$3)/$Z$2,1))</f>
        <v>0</v>
      </c>
      <c r="Q70" s="56"/>
      <c r="R70" s="57"/>
      <c r="S70" s="58"/>
      <c r="T70" s="59" t="n">
        <f aca="false">N70+I70*2</f>
        <v>0.540972222222222</v>
      </c>
      <c r="U70" s="55" t="n">
        <f aca="false">S70+O70+J70*2-K70*2-P70-T70/1000000000</f>
        <v>59.999999999459</v>
      </c>
      <c r="V70" s="60" t="s">
        <v>288</v>
      </c>
      <c r="W70" s="13"/>
    </row>
    <row r="71" customFormat="false" ht="15" hidden="false" customHeight="true" outlineLevel="0" collapsed="false">
      <c r="B71" s="47" t="n">
        <v>103</v>
      </c>
      <c r="C71" s="48" t="s">
        <v>183</v>
      </c>
      <c r="D71" s="48" t="s">
        <v>289</v>
      </c>
      <c r="E71" s="48" t="s">
        <v>290</v>
      </c>
      <c r="F71" s="49" t="s">
        <v>291</v>
      </c>
      <c r="G71" s="50" t="n">
        <v>0.805555555555556</v>
      </c>
      <c r="H71" s="51" t="n">
        <v>0.933333333333333</v>
      </c>
      <c r="I71" s="51" t="n">
        <f aca="false">H71-G71</f>
        <v>0.127777777777778</v>
      </c>
      <c r="J71" s="52" t="n">
        <v>16</v>
      </c>
      <c r="K71" s="53" t="n">
        <f aca="false">IF(I71&lt;$X$2,0,CEILING((I71-$X$3)/$Z$2,1))</f>
        <v>0</v>
      </c>
      <c r="L71" s="50" t="n">
        <v>0.405555555555556</v>
      </c>
      <c r="M71" s="51" t="n">
        <v>0.673611111111111</v>
      </c>
      <c r="N71" s="51" t="n">
        <f aca="false">M71-L71</f>
        <v>0.268055555555556</v>
      </c>
      <c r="O71" s="54" t="n">
        <v>28</v>
      </c>
      <c r="P71" s="55" t="n">
        <f aca="false">IF(N71&lt;$Y$2,0,CEILING((N71-$Y$3)/$Z$2,1))</f>
        <v>0</v>
      </c>
      <c r="Q71" s="56"/>
      <c r="R71" s="57"/>
      <c r="S71" s="58"/>
      <c r="T71" s="59" t="n">
        <f aca="false">N71+I71*2</f>
        <v>0.523611111111111</v>
      </c>
      <c r="U71" s="55" t="n">
        <f aca="false">S71+O71+J71*2-K71*2-P71-T71/1000000000</f>
        <v>59.9999999994764</v>
      </c>
      <c r="V71" s="60" t="s">
        <v>292</v>
      </c>
      <c r="W71" s="13"/>
      <c r="X71" s="0" t="s">
        <v>293</v>
      </c>
    </row>
    <row r="72" customFormat="false" ht="15" hidden="false" customHeight="true" outlineLevel="0" collapsed="false">
      <c r="B72" s="47" t="n">
        <v>15</v>
      </c>
      <c r="C72" s="48" t="s">
        <v>183</v>
      </c>
      <c r="D72" s="48" t="s">
        <v>294</v>
      </c>
      <c r="E72" s="48" t="s">
        <v>295</v>
      </c>
      <c r="F72" s="49" t="s">
        <v>296</v>
      </c>
      <c r="G72" s="50" t="n">
        <v>0.840972222222222</v>
      </c>
      <c r="H72" s="51" t="n">
        <v>0.971527777777778</v>
      </c>
      <c r="I72" s="51" t="n">
        <f aca="false">H72-G72</f>
        <v>0.130555555555556</v>
      </c>
      <c r="J72" s="52" t="n">
        <v>16</v>
      </c>
      <c r="K72" s="53" t="n">
        <f aca="false">IF(I72&lt;$X$2,0,CEILING((I72-$X$3)/$Z$2,1))</f>
        <v>0</v>
      </c>
      <c r="L72" s="50" t="n">
        <v>0.363888888888889</v>
      </c>
      <c r="M72" s="51" t="n">
        <v>0.647916666666667</v>
      </c>
      <c r="N72" s="51" t="n">
        <f aca="false">M72-L72</f>
        <v>0.284027777777778</v>
      </c>
      <c r="O72" s="54" t="n">
        <v>22</v>
      </c>
      <c r="P72" s="55" t="n">
        <f aca="false">IF(N72&lt;$Y$2,0,CEILING((N72-$Y$3)/$Z$2,1))</f>
        <v>0</v>
      </c>
      <c r="Q72" s="56" t="n">
        <v>0.492361111111111</v>
      </c>
      <c r="R72" s="57" t="n">
        <v>0.579166666666667</v>
      </c>
      <c r="S72" s="58" t="n">
        <v>5</v>
      </c>
      <c r="T72" s="59" t="n">
        <f aca="false">N72+I72*2</f>
        <v>0.545138888888889</v>
      </c>
      <c r="U72" s="55" t="n">
        <f aca="false">S72+O72+J72*2-K72*2-P72-T72/1000000000</f>
        <v>58.9999999994549</v>
      </c>
      <c r="V72" s="60" t="s">
        <v>297</v>
      </c>
      <c r="W72" s="13"/>
    </row>
    <row r="73" customFormat="false" ht="15" hidden="false" customHeight="true" outlineLevel="0" collapsed="false">
      <c r="B73" s="47" t="n">
        <v>12</v>
      </c>
      <c r="C73" s="48" t="s">
        <v>183</v>
      </c>
      <c r="D73" s="48" t="s">
        <v>298</v>
      </c>
      <c r="E73" s="48" t="s">
        <v>299</v>
      </c>
      <c r="F73" s="49" t="s">
        <v>300</v>
      </c>
      <c r="G73" s="50" t="n">
        <v>0.841666666666667</v>
      </c>
      <c r="H73" s="51" t="n">
        <v>0.980555555555556</v>
      </c>
      <c r="I73" s="51" t="n">
        <f aca="false">H73-G73</f>
        <v>0.138888888888889</v>
      </c>
      <c r="J73" s="52" t="n">
        <v>17</v>
      </c>
      <c r="K73" s="53" t="n">
        <f aca="false">IF(I73&lt;$X$2,0,CEILING((I73-$X$3)/$Z$2,1))</f>
        <v>0</v>
      </c>
      <c r="L73" s="50" t="n">
        <v>0.390277777777778</v>
      </c>
      <c r="M73" s="51" t="n">
        <v>0.678472222222222</v>
      </c>
      <c r="N73" s="51" t="n">
        <f aca="false">M73-L73</f>
        <v>0.288194444444444</v>
      </c>
      <c r="O73" s="54" t="n">
        <v>25</v>
      </c>
      <c r="P73" s="55" t="n">
        <f aca="false">IF(N73&lt;$Y$2,0,CEILING((N73-$Y$3)/$Z$2,1))</f>
        <v>0</v>
      </c>
      <c r="Q73" s="56"/>
      <c r="R73" s="57"/>
      <c r="S73" s="58"/>
      <c r="T73" s="59" t="n">
        <f aca="false">N73+I73*2</f>
        <v>0.565972222222222</v>
      </c>
      <c r="U73" s="55" t="n">
        <f aca="false">S73+O73+J73*2-K73*2-P73-T73/1000000000</f>
        <v>58.999999999434</v>
      </c>
      <c r="V73" s="60" t="s">
        <v>301</v>
      </c>
      <c r="W73" s="13"/>
    </row>
    <row r="74" customFormat="false" ht="15" hidden="false" customHeight="true" outlineLevel="0" collapsed="false">
      <c r="B74" s="47" t="n">
        <v>22</v>
      </c>
      <c r="C74" s="48" t="s">
        <v>183</v>
      </c>
      <c r="D74" s="48" t="s">
        <v>302</v>
      </c>
      <c r="E74" s="48" t="s">
        <v>303</v>
      </c>
      <c r="F74" s="49" t="s">
        <v>304</v>
      </c>
      <c r="G74" s="50" t="n">
        <v>0.836111111111111</v>
      </c>
      <c r="H74" s="51" t="n">
        <v>0.98125</v>
      </c>
      <c r="I74" s="51" t="n">
        <f aca="false">H74-G74</f>
        <v>0.145138888888889</v>
      </c>
      <c r="J74" s="52" t="n">
        <v>19</v>
      </c>
      <c r="K74" s="53" t="n">
        <f aca="false">IF(I74&lt;$X$2,0,CEILING((I74-$X$3)/$Z$2,1))</f>
        <v>0</v>
      </c>
      <c r="L74" s="50" t="n">
        <v>0.3875</v>
      </c>
      <c r="M74" s="51" t="n">
        <v>0.672222222222222</v>
      </c>
      <c r="N74" s="51" t="n">
        <f aca="false">M74-L74</f>
        <v>0.284722222222222</v>
      </c>
      <c r="O74" s="54" t="n">
        <v>15</v>
      </c>
      <c r="P74" s="55" t="n">
        <f aca="false">IF(N74&lt;$Y$2,0,CEILING((N74-$Y$3)/$Z$2,1))</f>
        <v>0</v>
      </c>
      <c r="Q74" s="56"/>
      <c r="R74" s="57"/>
      <c r="S74" s="58"/>
      <c r="T74" s="59" t="n">
        <f aca="false">N74+I74*2</f>
        <v>0.575</v>
      </c>
      <c r="U74" s="55" t="n">
        <f aca="false">S74+O74+J74*2-K74*2-P74-T74/1000000000</f>
        <v>52.999999999425</v>
      </c>
      <c r="V74" s="60" t="s">
        <v>305</v>
      </c>
      <c r="W74" s="13"/>
    </row>
    <row r="75" customFormat="false" ht="15" hidden="false" customHeight="true" outlineLevel="0" collapsed="false">
      <c r="B75" s="47" t="n">
        <v>84</v>
      </c>
      <c r="C75" s="48" t="s">
        <v>183</v>
      </c>
      <c r="D75" s="48" t="s">
        <v>306</v>
      </c>
      <c r="E75" s="48" t="s">
        <v>307</v>
      </c>
      <c r="F75" s="49" t="s">
        <v>308</v>
      </c>
      <c r="G75" s="50" t="n">
        <v>0.763194444444444</v>
      </c>
      <c r="H75" s="51" t="n">
        <v>0.909027777777778</v>
      </c>
      <c r="I75" s="51" t="n">
        <f aca="false">H75-G75</f>
        <v>0.145833333333333</v>
      </c>
      <c r="J75" s="52" t="n">
        <v>15</v>
      </c>
      <c r="K75" s="53" t="n">
        <f aca="false">IF(I75&lt;$X$2,0,CEILING((I75-$X$3)/$Z$2,1))</f>
        <v>0</v>
      </c>
      <c r="L75" s="50" t="n">
        <v>0.374305555555555</v>
      </c>
      <c r="M75" s="51" t="n">
        <v>0.663194444444444</v>
      </c>
      <c r="N75" s="51" t="n">
        <f aca="false">M75-L75</f>
        <v>0.288888888888889</v>
      </c>
      <c r="O75" s="54" t="n">
        <v>23</v>
      </c>
      <c r="P75" s="55" t="n">
        <f aca="false">IF(N75&lt;$Y$2,0,CEILING((N75-$Y$3)/$Z$2,1))</f>
        <v>0</v>
      </c>
      <c r="Q75" s="56"/>
      <c r="R75" s="57"/>
      <c r="S75" s="58"/>
      <c r="T75" s="59" t="n">
        <f aca="false">N75+I75*2</f>
        <v>0.580555555555556</v>
      </c>
      <c r="U75" s="55" t="n">
        <f aca="false">S75+O75+J75*2-K75*2-P75-T75/1000000000</f>
        <v>52.9999999994194</v>
      </c>
      <c r="V75" s="60" t="s">
        <v>309</v>
      </c>
      <c r="W75" s="13"/>
    </row>
    <row r="76" customFormat="false" ht="15" hidden="false" customHeight="true" outlineLevel="0" collapsed="false">
      <c r="B76" s="47" t="n">
        <v>43</v>
      </c>
      <c r="C76" s="48" t="s">
        <v>183</v>
      </c>
      <c r="D76" s="48" t="s">
        <v>310</v>
      </c>
      <c r="E76" s="48" t="s">
        <v>311</v>
      </c>
      <c r="F76" s="49" t="s">
        <v>312</v>
      </c>
      <c r="G76" s="50" t="n">
        <v>0.819444444444444</v>
      </c>
      <c r="H76" s="51" t="n">
        <v>0.963194444444444</v>
      </c>
      <c r="I76" s="51" t="n">
        <f aca="false">H76-G76</f>
        <v>0.14375</v>
      </c>
      <c r="J76" s="52" t="n">
        <v>16</v>
      </c>
      <c r="K76" s="53" t="n">
        <f aca="false">IF(I76&lt;$X$2,0,CEILING((I76-$X$3)/$Z$2,1))</f>
        <v>0</v>
      </c>
      <c r="L76" s="50" t="n">
        <v>0.399305555555555</v>
      </c>
      <c r="M76" s="51" t="n">
        <v>0.696527777777778</v>
      </c>
      <c r="N76" s="51" t="n">
        <f aca="false">M76-L76</f>
        <v>0.297222222222222</v>
      </c>
      <c r="O76" s="54" t="n">
        <v>23</v>
      </c>
      <c r="P76" s="55" t="n">
        <f aca="false">IF(N76&lt;$Y$2,0,CEILING((N76-$Y$3)/$Z$2,1))</f>
        <v>2</v>
      </c>
      <c r="Q76" s="56"/>
      <c r="R76" s="57"/>
      <c r="S76" s="58"/>
      <c r="T76" s="59" t="n">
        <f aca="false">N76+I76*2</f>
        <v>0.584722222222222</v>
      </c>
      <c r="U76" s="55" t="n">
        <f aca="false">S76+O76+J76*2-K76*2-P76-T76/1000000000</f>
        <v>52.9999999994153</v>
      </c>
      <c r="V76" s="60" t="s">
        <v>313</v>
      </c>
      <c r="W76" s="13"/>
    </row>
    <row r="77" customFormat="false" ht="15" hidden="false" customHeight="true" outlineLevel="0" collapsed="false">
      <c r="B77" s="47" t="n">
        <v>97</v>
      </c>
      <c r="C77" s="48" t="s">
        <v>183</v>
      </c>
      <c r="D77" s="48" t="s">
        <v>314</v>
      </c>
      <c r="E77" s="48" t="s">
        <v>315</v>
      </c>
      <c r="F77" s="49" t="s">
        <v>316</v>
      </c>
      <c r="G77" s="50" t="n">
        <v>0.780555555555556</v>
      </c>
      <c r="H77" s="51" t="n">
        <v>0.914583333333333</v>
      </c>
      <c r="I77" s="51" t="n">
        <f aca="false">H77-G77</f>
        <v>0.134027777777778</v>
      </c>
      <c r="J77" s="52" t="n">
        <v>11</v>
      </c>
      <c r="K77" s="53" t="n">
        <f aca="false">IF(I77&lt;$X$2,0,CEILING((I77-$X$3)/$Z$2,1))</f>
        <v>0</v>
      </c>
      <c r="L77" s="50" t="n">
        <v>0.360416666666667</v>
      </c>
      <c r="M77" s="51" t="n">
        <v>0.644444444444444</v>
      </c>
      <c r="N77" s="51" t="n">
        <f aca="false">M77-L77</f>
        <v>0.284027777777778</v>
      </c>
      <c r="O77" s="54" t="n">
        <v>30</v>
      </c>
      <c r="P77" s="55" t="n">
        <f aca="false">IF(N77&lt;$Y$2,0,CEILING((N77-$Y$3)/$Z$2,1))</f>
        <v>0</v>
      </c>
      <c r="Q77" s="56"/>
      <c r="R77" s="57"/>
      <c r="S77" s="58"/>
      <c r="T77" s="59" t="n">
        <f aca="false">N77+I77*2</f>
        <v>0.552083333333333</v>
      </c>
      <c r="U77" s="55" t="n">
        <f aca="false">S77+O77+J77*2-K77*2-P77-T77/1000000000</f>
        <v>51.9999999994479</v>
      </c>
      <c r="V77" s="60" t="s">
        <v>317</v>
      </c>
      <c r="W77" s="13"/>
    </row>
    <row r="78" customFormat="false" ht="15" hidden="false" customHeight="true" outlineLevel="0" collapsed="false">
      <c r="B78" s="47" t="n">
        <v>52</v>
      </c>
      <c r="C78" s="48" t="s">
        <v>183</v>
      </c>
      <c r="D78" s="48" t="s">
        <v>318</v>
      </c>
      <c r="E78" s="48" t="s">
        <v>319</v>
      </c>
      <c r="F78" s="49" t="s">
        <v>320</v>
      </c>
      <c r="G78" s="50" t="n">
        <v>0.813888888888889</v>
      </c>
      <c r="H78" s="51" t="n">
        <v>0.947916666666667</v>
      </c>
      <c r="I78" s="51" t="n">
        <f aca="false">H78-G78</f>
        <v>0.134027777777778</v>
      </c>
      <c r="J78" s="52" t="n">
        <v>15</v>
      </c>
      <c r="K78" s="53" t="n">
        <f aca="false">IF(I78&lt;$X$2,0,CEILING((I78-$X$3)/$Z$2,1))</f>
        <v>0</v>
      </c>
      <c r="L78" s="50" t="n">
        <v>0.397916666666667</v>
      </c>
      <c r="M78" s="51" t="n">
        <v>0.677083333333333</v>
      </c>
      <c r="N78" s="51" t="n">
        <f aca="false">M78-L78</f>
        <v>0.279166666666667</v>
      </c>
      <c r="O78" s="54" t="n">
        <v>21</v>
      </c>
      <c r="P78" s="55" t="n">
        <f aca="false">IF(N78&lt;$Y$2,0,CEILING((N78-$Y$3)/$Z$2,1))</f>
        <v>0</v>
      </c>
      <c r="Q78" s="56"/>
      <c r="R78" s="57"/>
      <c r="S78" s="58"/>
      <c r="T78" s="59" t="n">
        <f aca="false">N78+I78*2</f>
        <v>0.547222222222222</v>
      </c>
      <c r="U78" s="55" t="n">
        <f aca="false">S78+O78+J78*2-K78*2-P78-T78/1000000000</f>
        <v>50.9999999994528</v>
      </c>
      <c r="V78" s="60" t="s">
        <v>321</v>
      </c>
      <c r="W78" s="13"/>
    </row>
    <row r="79" customFormat="false" ht="15" hidden="false" customHeight="true" outlineLevel="0" collapsed="false">
      <c r="B79" s="47" t="n">
        <v>114</v>
      </c>
      <c r="C79" s="48" t="s">
        <v>183</v>
      </c>
      <c r="D79" s="48" t="s">
        <v>322</v>
      </c>
      <c r="E79" s="48" t="s">
        <v>323</v>
      </c>
      <c r="F79" s="49" t="s">
        <v>324</v>
      </c>
      <c r="G79" s="50" t="n">
        <v>0.848611111111111</v>
      </c>
      <c r="H79" s="51" t="n">
        <v>0.995833333333333</v>
      </c>
      <c r="I79" s="51" t="n">
        <f aca="false">H79-G79</f>
        <v>0.147222222222222</v>
      </c>
      <c r="J79" s="52" t="n">
        <v>18</v>
      </c>
      <c r="K79" s="53" t="n">
        <f aca="false">IF(I79&lt;$X$2,0,CEILING((I79-$X$3)/$Z$2,1))</f>
        <v>1</v>
      </c>
      <c r="L79" s="50" t="n">
        <v>0.401388888888889</v>
      </c>
      <c r="M79" s="51" t="n">
        <v>0.694444444444445</v>
      </c>
      <c r="N79" s="51" t="n">
        <f aca="false">M79-L79</f>
        <v>0.293055555555556</v>
      </c>
      <c r="O79" s="54" t="n">
        <v>18</v>
      </c>
      <c r="P79" s="55" t="n">
        <f aca="false">IF(N79&lt;$Y$2,0,CEILING((N79-$Y$3)/$Z$2,1))</f>
        <v>1</v>
      </c>
      <c r="Q79" s="56"/>
      <c r="R79" s="57"/>
      <c r="S79" s="58"/>
      <c r="T79" s="59" t="n">
        <f aca="false">N79+I79*2</f>
        <v>0.5875</v>
      </c>
      <c r="U79" s="55" t="n">
        <f aca="false">S79+O79+J79*2-K79*2-P79-T79/1000000000</f>
        <v>50.9999999994125</v>
      </c>
      <c r="V79" s="60" t="s">
        <v>325</v>
      </c>
      <c r="W79" s="13"/>
    </row>
    <row r="80" customFormat="false" ht="15" hidden="false" customHeight="true" outlineLevel="0" collapsed="false">
      <c r="B80" s="47" t="n">
        <v>28</v>
      </c>
      <c r="C80" s="48" t="s">
        <v>183</v>
      </c>
      <c r="D80" s="48" t="s">
        <v>326</v>
      </c>
      <c r="E80" s="48" t="s">
        <v>327</v>
      </c>
      <c r="F80" s="49" t="s">
        <v>328</v>
      </c>
      <c r="G80" s="50" t="n">
        <v>0.786111111111111</v>
      </c>
      <c r="H80" s="51" t="n">
        <v>0.927083333333333</v>
      </c>
      <c r="I80" s="51" t="n">
        <f aca="false">H80-G80</f>
        <v>0.140972222222222</v>
      </c>
      <c r="J80" s="52" t="n">
        <v>15</v>
      </c>
      <c r="K80" s="53" t="n">
        <f aca="false">IF(I80&lt;$X$2,0,CEILING((I80-$X$3)/$Z$2,1))</f>
        <v>0</v>
      </c>
      <c r="L80" s="50" t="n">
        <v>0.343055555555555</v>
      </c>
      <c r="M80" s="51" t="n">
        <v>0.639583333333333</v>
      </c>
      <c r="N80" s="51" t="n">
        <f aca="false">M80-L80</f>
        <v>0.296527777777778</v>
      </c>
      <c r="O80" s="54" t="n">
        <v>22</v>
      </c>
      <c r="P80" s="55" t="n">
        <f aca="false">IF(N80&lt;$Y$2,0,CEILING((N80-$Y$3)/$Z$2,1))</f>
        <v>2</v>
      </c>
      <c r="Q80" s="56" t="n">
        <v>0.536805555555556</v>
      </c>
      <c r="R80" s="57" t="n">
        <v>0.611805555555556</v>
      </c>
      <c r="S80" s="58"/>
      <c r="T80" s="59" t="n">
        <f aca="false">N80+I80*2</f>
        <v>0.578472222222222</v>
      </c>
      <c r="U80" s="55" t="n">
        <f aca="false">S80+O80+J80*2-K80*2-P80-T80/1000000000</f>
        <v>49.9999999994215</v>
      </c>
      <c r="V80" s="60" t="s">
        <v>329</v>
      </c>
      <c r="W80" s="13"/>
    </row>
    <row r="81" customFormat="false" ht="15" hidden="false" customHeight="true" outlineLevel="0" collapsed="false">
      <c r="B81" s="47" t="n">
        <v>119</v>
      </c>
      <c r="C81" s="48" t="s">
        <v>183</v>
      </c>
      <c r="D81" s="48" t="s">
        <v>330</v>
      </c>
      <c r="E81" s="48" t="s">
        <v>331</v>
      </c>
      <c r="F81" s="49" t="s">
        <v>332</v>
      </c>
      <c r="G81" s="50" t="n">
        <v>0.741666666666667</v>
      </c>
      <c r="H81" s="51" t="n">
        <v>0.8875</v>
      </c>
      <c r="I81" s="51" t="n">
        <f aca="false">H81-G81</f>
        <v>0.145833333333333</v>
      </c>
      <c r="J81" s="52" t="n">
        <v>12</v>
      </c>
      <c r="K81" s="53" t="n">
        <f aca="false">IF(I81&lt;$X$2,0,CEILING((I81-$X$3)/$Z$2,1))</f>
        <v>0</v>
      </c>
      <c r="L81" s="50" t="n">
        <v>0.402777777777778</v>
      </c>
      <c r="M81" s="51" t="n">
        <v>0.684722222222222</v>
      </c>
      <c r="N81" s="51" t="n">
        <f aca="false">M81-L81</f>
        <v>0.281944444444444</v>
      </c>
      <c r="O81" s="54" t="n">
        <v>24</v>
      </c>
      <c r="P81" s="55" t="n">
        <f aca="false">IF(N81&lt;$Y$2,0,CEILING((N81-$Y$3)/$Z$2,1))</f>
        <v>0</v>
      </c>
      <c r="Q81" s="56"/>
      <c r="R81" s="57"/>
      <c r="S81" s="58"/>
      <c r="T81" s="59" t="n">
        <f aca="false">N81+I81*2</f>
        <v>0.573611111111111</v>
      </c>
      <c r="U81" s="55" t="n">
        <f aca="false">S81+O81+J81*2-K81*2-P81-T81/1000000000</f>
        <v>47.9999999994264</v>
      </c>
      <c r="V81" s="60" t="s">
        <v>333</v>
      </c>
      <c r="W81" s="13"/>
    </row>
    <row r="82" customFormat="false" ht="15" hidden="false" customHeight="true" outlineLevel="0" collapsed="false">
      <c r="B82" s="47" t="n">
        <v>86</v>
      </c>
      <c r="C82" s="48" t="s">
        <v>183</v>
      </c>
      <c r="D82" s="48" t="s">
        <v>334</v>
      </c>
      <c r="E82" s="48" t="s">
        <v>335</v>
      </c>
      <c r="F82" s="49" t="s">
        <v>336</v>
      </c>
      <c r="G82" s="50" t="n">
        <v>0.779166666666667</v>
      </c>
      <c r="H82" s="51" t="n">
        <v>0.93125</v>
      </c>
      <c r="I82" s="51" t="n">
        <f aca="false">H82-G82</f>
        <v>0.152083333333333</v>
      </c>
      <c r="J82" s="52" t="n">
        <v>15</v>
      </c>
      <c r="K82" s="53" t="n">
        <f aca="false">IF(I82&lt;$X$2,0,CEILING((I82-$X$3)/$Z$2,1))</f>
        <v>2</v>
      </c>
      <c r="L82" s="50" t="n">
        <v>0.361805555555556</v>
      </c>
      <c r="M82" s="51" t="n">
        <v>0.656944444444445</v>
      </c>
      <c r="N82" s="51" t="n">
        <f aca="false">M82-L82</f>
        <v>0.295138888888889</v>
      </c>
      <c r="O82" s="54" t="n">
        <v>23</v>
      </c>
      <c r="P82" s="55" t="n">
        <f aca="false">IF(N82&lt;$Y$2,0,CEILING((N82-$Y$3)/$Z$2,1))</f>
        <v>1</v>
      </c>
      <c r="Q82" s="56"/>
      <c r="R82" s="57"/>
      <c r="S82" s="58"/>
      <c r="T82" s="59" t="n">
        <f aca="false">N82+I82*2</f>
        <v>0.599305555555556</v>
      </c>
      <c r="U82" s="55" t="n">
        <f aca="false">S82+O82+J82*2-K82*2-P82-T82/1000000000</f>
        <v>47.9999999994007</v>
      </c>
      <c r="V82" s="60" t="s">
        <v>337</v>
      </c>
      <c r="W82" s="13"/>
    </row>
    <row r="83" customFormat="false" ht="15" hidden="false" customHeight="true" outlineLevel="0" collapsed="false">
      <c r="B83" s="47" t="n">
        <v>120</v>
      </c>
      <c r="C83" s="48" t="s">
        <v>183</v>
      </c>
      <c r="D83" s="48" t="s">
        <v>338</v>
      </c>
      <c r="E83" s="48" t="s">
        <v>339</v>
      </c>
      <c r="F83" s="49" t="s">
        <v>340</v>
      </c>
      <c r="G83" s="50" t="n">
        <v>0.763888888888889</v>
      </c>
      <c r="H83" s="51" t="n">
        <v>0.900694444444444</v>
      </c>
      <c r="I83" s="51" t="n">
        <f aca="false">H83-G83</f>
        <v>0.136805555555556</v>
      </c>
      <c r="J83" s="52" t="n">
        <v>9</v>
      </c>
      <c r="K83" s="53" t="n">
        <f aca="false">IF(I83&lt;$X$2,0,CEILING((I83-$X$3)/$Z$2,1))</f>
        <v>0</v>
      </c>
      <c r="L83" s="50" t="n">
        <v>0.336111111111111</v>
      </c>
      <c r="M83" s="51" t="n">
        <v>0.61875</v>
      </c>
      <c r="N83" s="51" t="n">
        <f aca="false">M83-L83</f>
        <v>0.282638888888889</v>
      </c>
      <c r="O83" s="54" t="n">
        <v>29</v>
      </c>
      <c r="P83" s="55" t="n">
        <f aca="false">IF(N83&lt;$Y$2,0,CEILING((N83-$Y$3)/$Z$2,1))</f>
        <v>0</v>
      </c>
      <c r="Q83" s="56"/>
      <c r="R83" s="57"/>
      <c r="S83" s="58"/>
      <c r="T83" s="59" t="n">
        <f aca="false">N83+I83*2</f>
        <v>0.55625</v>
      </c>
      <c r="U83" s="55" t="n">
        <f aca="false">S83+O83+J83*2-K83*2-P83-T83/1000000000</f>
        <v>46.9999999994438</v>
      </c>
      <c r="V83" s="60" t="s">
        <v>341</v>
      </c>
      <c r="W83" s="13"/>
    </row>
    <row r="84" customFormat="false" ht="15" hidden="false" customHeight="true" outlineLevel="0" collapsed="false">
      <c r="B84" s="47" t="n">
        <v>9</v>
      </c>
      <c r="C84" s="48" t="s">
        <v>183</v>
      </c>
      <c r="D84" s="48" t="s">
        <v>342</v>
      </c>
      <c r="E84" s="48" t="s">
        <v>343</v>
      </c>
      <c r="F84" s="49" t="s">
        <v>344</v>
      </c>
      <c r="G84" s="50" t="n">
        <v>0.730555555555556</v>
      </c>
      <c r="H84" s="51" t="n">
        <v>0.875</v>
      </c>
      <c r="I84" s="51" t="n">
        <f aca="false">H84-G84</f>
        <v>0.144444444444444</v>
      </c>
      <c r="J84" s="52" t="n">
        <v>14</v>
      </c>
      <c r="K84" s="53" t="n">
        <f aca="false">IF(I84&lt;$X$2,0,CEILING((I84-$X$3)/$Z$2,1))</f>
        <v>0</v>
      </c>
      <c r="L84" s="50" t="n">
        <v>0.334722222222222</v>
      </c>
      <c r="M84" s="51" t="n">
        <v>0.625694444444445</v>
      </c>
      <c r="N84" s="51" t="n">
        <f aca="false">M84-L84</f>
        <v>0.290972222222222</v>
      </c>
      <c r="O84" s="54" t="n">
        <v>20</v>
      </c>
      <c r="P84" s="55" t="n">
        <f aca="false">IF(N84&lt;$Y$2,0,CEILING((N84-$Y$3)/$Z$2,1))</f>
        <v>0</v>
      </c>
      <c r="Q84" s="56"/>
      <c r="R84" s="57"/>
      <c r="S84" s="58"/>
      <c r="T84" s="59" t="n">
        <f aca="false">N84+I84*2</f>
        <v>0.579861111111111</v>
      </c>
      <c r="U84" s="55" t="n">
        <f aca="false">S84+O84+J84*2-K84*2-P84-T84/1000000000</f>
        <v>47.9999999994201</v>
      </c>
      <c r="V84" s="60" t="s">
        <v>345</v>
      </c>
      <c r="W84" s="13"/>
      <c r="X84" s="0" t="s">
        <v>293</v>
      </c>
    </row>
    <row r="85" customFormat="false" ht="15" hidden="false" customHeight="true" outlineLevel="0" collapsed="false">
      <c r="B85" s="47" t="n">
        <v>101</v>
      </c>
      <c r="C85" s="48" t="s">
        <v>183</v>
      </c>
      <c r="D85" s="48" t="s">
        <v>346</v>
      </c>
      <c r="E85" s="48" t="s">
        <v>347</v>
      </c>
      <c r="F85" s="49" t="s">
        <v>348</v>
      </c>
      <c r="G85" s="50" t="n">
        <v>0.765277777777778</v>
      </c>
      <c r="H85" s="51" t="n">
        <v>0.911805555555556</v>
      </c>
      <c r="I85" s="51" t="n">
        <f aca="false">H85-G85</f>
        <v>0.146527777777778</v>
      </c>
      <c r="J85" s="52" t="n">
        <v>12</v>
      </c>
      <c r="K85" s="53" t="n">
        <f aca="false">IF(I85&lt;$X$2,0,CEILING((I85-$X$3)/$Z$2,1))</f>
        <v>1</v>
      </c>
      <c r="L85" s="50" t="n">
        <v>0.35</v>
      </c>
      <c r="M85" s="51" t="n">
        <v>0.640277777777778</v>
      </c>
      <c r="N85" s="51" t="n">
        <f aca="false">M85-L85</f>
        <v>0.290277777777778</v>
      </c>
      <c r="O85" s="54" t="n">
        <v>23</v>
      </c>
      <c r="P85" s="55" t="n">
        <f aca="false">IF(N85&lt;$Y$2,0,CEILING((N85-$Y$3)/$Z$2,1))</f>
        <v>0</v>
      </c>
      <c r="Q85" s="56"/>
      <c r="R85" s="57"/>
      <c r="S85" s="58"/>
      <c r="T85" s="59" t="n">
        <f aca="false">N85+I85*2</f>
        <v>0.583333333333333</v>
      </c>
      <c r="U85" s="55" t="n">
        <f aca="false">S85+O85+J85*2-K85*2-P85-T85/1000000000</f>
        <v>44.9999999994167</v>
      </c>
      <c r="V85" s="60" t="s">
        <v>349</v>
      </c>
      <c r="W85" s="13"/>
    </row>
    <row r="86" customFormat="false" ht="15" hidden="false" customHeight="true" outlineLevel="0" collapsed="false">
      <c r="B86" s="47" t="n">
        <v>112</v>
      </c>
      <c r="C86" s="48" t="s">
        <v>183</v>
      </c>
      <c r="D86" s="48" t="s">
        <v>350</v>
      </c>
      <c r="E86" s="48" t="s">
        <v>351</v>
      </c>
      <c r="F86" s="49" t="s">
        <v>352</v>
      </c>
      <c r="G86" s="50" t="n">
        <v>0.849305555555556</v>
      </c>
      <c r="H86" s="51" t="n">
        <v>1.00347222222222</v>
      </c>
      <c r="I86" s="51" t="n">
        <f aca="false">H86-G86</f>
        <v>0.154166666666667</v>
      </c>
      <c r="J86" s="52" t="n">
        <v>18</v>
      </c>
      <c r="K86" s="53" t="n">
        <f aca="false">IF(I86&lt;$X$2,0,CEILING((I86-$X$3)/$Z$2,1))</f>
        <v>3</v>
      </c>
      <c r="L86" s="50" t="n">
        <v>0.367361111111111</v>
      </c>
      <c r="M86" s="51" t="n">
        <v>0.651388888888889</v>
      </c>
      <c r="N86" s="51" t="n">
        <f aca="false">M86-L86</f>
        <v>0.284027777777778</v>
      </c>
      <c r="O86" s="54" t="n">
        <v>14</v>
      </c>
      <c r="P86" s="55" t="n">
        <f aca="false">IF(N86&lt;$Y$2,0,CEILING((N86-$Y$3)/$Z$2,1))</f>
        <v>0</v>
      </c>
      <c r="Q86" s="56"/>
      <c r="R86" s="57"/>
      <c r="S86" s="58"/>
      <c r="T86" s="59" t="n">
        <f aca="false">N86+I86*2</f>
        <v>0.592361111111111</v>
      </c>
      <c r="U86" s="55" t="n">
        <f aca="false">S86+O86+J86*2-K86*2-P86-T86/1000000000</f>
        <v>43.9999999994076</v>
      </c>
      <c r="V86" s="60" t="s">
        <v>353</v>
      </c>
      <c r="W86" s="13"/>
    </row>
    <row r="87" customFormat="false" ht="15" hidden="false" customHeight="true" outlineLevel="0" collapsed="false">
      <c r="B87" s="47" t="n">
        <v>58</v>
      </c>
      <c r="C87" s="48" t="s">
        <v>183</v>
      </c>
      <c r="D87" s="48" t="s">
        <v>354</v>
      </c>
      <c r="E87" s="48" t="s">
        <v>355</v>
      </c>
      <c r="F87" s="49" t="s">
        <v>356</v>
      </c>
      <c r="G87" s="50" t="n">
        <v>0.777083333333333</v>
      </c>
      <c r="H87" s="51" t="n">
        <v>0.924305555555556</v>
      </c>
      <c r="I87" s="51" t="n">
        <f aca="false">H87-G87</f>
        <v>0.147222222222222</v>
      </c>
      <c r="J87" s="52" t="n">
        <v>12</v>
      </c>
      <c r="K87" s="53" t="n">
        <f aca="false">IF(I87&lt;$X$2,0,CEILING((I87-$X$3)/$Z$2,1))</f>
        <v>1</v>
      </c>
      <c r="L87" s="50" t="n">
        <v>0.372916666666667</v>
      </c>
      <c r="M87" s="51" t="n">
        <v>0.649305555555556</v>
      </c>
      <c r="N87" s="51" t="n">
        <f aca="false">M87-L87</f>
        <v>0.276388888888889</v>
      </c>
      <c r="O87" s="54" t="n">
        <v>20</v>
      </c>
      <c r="P87" s="55" t="n">
        <f aca="false">IF(N87&lt;$Y$2,0,CEILING((N87-$Y$3)/$Z$2,1))</f>
        <v>0</v>
      </c>
      <c r="Q87" s="56"/>
      <c r="R87" s="57"/>
      <c r="S87" s="58"/>
      <c r="T87" s="59" t="n">
        <f aca="false">N87+I87*2</f>
        <v>0.570833333333334</v>
      </c>
      <c r="U87" s="55" t="n">
        <f aca="false">S87+O87+J87*2-K87*2-P87-T87/1000000000</f>
        <v>41.9999999994292</v>
      </c>
      <c r="V87" s="60" t="s">
        <v>357</v>
      </c>
      <c r="W87" s="13"/>
    </row>
    <row r="88" customFormat="false" ht="15" hidden="false" customHeight="true" outlineLevel="0" collapsed="false">
      <c r="B88" s="47" t="n">
        <v>11</v>
      </c>
      <c r="C88" s="48" t="s">
        <v>183</v>
      </c>
      <c r="D88" s="48" t="s">
        <v>358</v>
      </c>
      <c r="E88" s="48" t="s">
        <v>359</v>
      </c>
      <c r="F88" s="49" t="s">
        <v>360</v>
      </c>
      <c r="G88" s="50" t="n">
        <v>0.825694444444444</v>
      </c>
      <c r="H88" s="51" t="n">
        <v>0.945833333333333</v>
      </c>
      <c r="I88" s="51" t="n">
        <f aca="false">H88-G88</f>
        <v>0.120138888888889</v>
      </c>
      <c r="J88" s="52" t="n">
        <v>13</v>
      </c>
      <c r="K88" s="53" t="n">
        <f aca="false">IF(I88&lt;$X$2,0,CEILING((I88-$X$3)/$Z$2,1))</f>
        <v>0</v>
      </c>
      <c r="L88" s="50" t="n">
        <v>0.359722222222222</v>
      </c>
      <c r="M88" s="51" t="n">
        <v>0.647222222222222</v>
      </c>
      <c r="N88" s="51" t="n">
        <f aca="false">M88-L88</f>
        <v>0.2875</v>
      </c>
      <c r="O88" s="54" t="n">
        <v>14</v>
      </c>
      <c r="P88" s="55" t="n">
        <f aca="false">IF(N88&lt;$Y$2,0,CEILING((N88-$Y$3)/$Z$2,1))</f>
        <v>0</v>
      </c>
      <c r="Q88" s="56"/>
      <c r="R88" s="57"/>
      <c r="S88" s="58"/>
      <c r="T88" s="59" t="n">
        <f aca="false">N88+I88*2</f>
        <v>0.527777777777778</v>
      </c>
      <c r="U88" s="55" t="n">
        <f aca="false">S88+O88+J88*2-K88*2-P88-T88/1000000000</f>
        <v>39.9999999994722</v>
      </c>
      <c r="V88" s="60" t="s">
        <v>361</v>
      </c>
      <c r="W88" s="13"/>
    </row>
    <row r="89" customFormat="false" ht="15" hidden="false" customHeight="true" outlineLevel="0" collapsed="false">
      <c r="B89" s="47" t="n">
        <v>55</v>
      </c>
      <c r="C89" s="48" t="s">
        <v>183</v>
      </c>
      <c r="D89" s="48" t="s">
        <v>362</v>
      </c>
      <c r="E89" s="48" t="s">
        <v>363</v>
      </c>
      <c r="F89" s="49" t="s">
        <v>364</v>
      </c>
      <c r="G89" s="50" t="n">
        <v>0.790972222222222</v>
      </c>
      <c r="H89" s="51" t="n">
        <v>0.934722222222222</v>
      </c>
      <c r="I89" s="51" t="n">
        <f aca="false">H89-G89</f>
        <v>0.14375</v>
      </c>
      <c r="J89" s="52" t="n">
        <v>11</v>
      </c>
      <c r="K89" s="53" t="n">
        <f aca="false">IF(I89&lt;$X$2,0,CEILING((I89-$X$3)/$Z$2,1))</f>
        <v>0</v>
      </c>
      <c r="L89" s="50" t="n">
        <v>0.364583333333333</v>
      </c>
      <c r="M89" s="51" t="n">
        <v>0.654861111111111</v>
      </c>
      <c r="N89" s="51" t="n">
        <f aca="false">M89-L89</f>
        <v>0.290277777777778</v>
      </c>
      <c r="O89" s="54" t="n">
        <v>18</v>
      </c>
      <c r="P89" s="55" t="n">
        <f aca="false">IF(N89&lt;$Y$2,0,CEILING((N89-$Y$3)/$Z$2,1))</f>
        <v>0</v>
      </c>
      <c r="Q89" s="56" t="n">
        <v>0.445833333333333</v>
      </c>
      <c r="R89" s="57" t="s">
        <v>65</v>
      </c>
      <c r="S89" s="58"/>
      <c r="T89" s="59" t="n">
        <f aca="false">N89+I89*2</f>
        <v>0.577777777777778</v>
      </c>
      <c r="U89" s="55" t="n">
        <f aca="false">S89+O89+J89*2-K89*2-P89-T89/1000000000</f>
        <v>39.9999999994222</v>
      </c>
      <c r="V89" s="60" t="s">
        <v>365</v>
      </c>
      <c r="W89" s="13"/>
    </row>
    <row r="90" customFormat="false" ht="15" hidden="false" customHeight="true" outlineLevel="0" collapsed="false">
      <c r="B90" s="47" t="n">
        <v>99</v>
      </c>
      <c r="C90" s="48" t="s">
        <v>183</v>
      </c>
      <c r="D90" s="48" t="s">
        <v>366</v>
      </c>
      <c r="E90" s="48" t="s">
        <v>367</v>
      </c>
      <c r="F90" s="49" t="s">
        <v>368</v>
      </c>
      <c r="G90" s="50" t="n">
        <v>0.783333333333333</v>
      </c>
      <c r="H90" s="51" t="n">
        <v>0.934722222222222</v>
      </c>
      <c r="I90" s="51" t="n">
        <f aca="false">H90-G90</f>
        <v>0.151388888888889</v>
      </c>
      <c r="J90" s="52" t="n">
        <v>14</v>
      </c>
      <c r="K90" s="53" t="n">
        <f aca="false">IF(I90&lt;$X$2,0,CEILING((I90-$X$3)/$Z$2,1))</f>
        <v>2</v>
      </c>
      <c r="L90" s="50" t="n">
        <v>0.352777777777778</v>
      </c>
      <c r="M90" s="51" t="n">
        <v>0.656944444444445</v>
      </c>
      <c r="N90" s="51" t="n">
        <f aca="false">M90-L90</f>
        <v>0.304166666666667</v>
      </c>
      <c r="O90" s="54" t="n">
        <v>20</v>
      </c>
      <c r="P90" s="55" t="n">
        <f aca="false">IF(N90&lt;$Y$2,0,CEILING((N90-$Y$3)/$Z$2,1))</f>
        <v>4</v>
      </c>
      <c r="Q90" s="56"/>
      <c r="R90" s="57"/>
      <c r="S90" s="58"/>
      <c r="T90" s="59" t="n">
        <f aca="false">N90+I90*2</f>
        <v>0.606944444444444</v>
      </c>
      <c r="U90" s="55" t="n">
        <f aca="false">S90+O90+J90*2-K90*2-P90-T90/1000000000</f>
        <v>39.9999999993931</v>
      </c>
      <c r="V90" s="60" t="s">
        <v>369</v>
      </c>
      <c r="W90" s="13"/>
    </row>
    <row r="91" customFormat="false" ht="15" hidden="false" customHeight="true" outlineLevel="0" collapsed="false">
      <c r="B91" s="47" t="n">
        <v>63</v>
      </c>
      <c r="C91" s="48" t="s">
        <v>183</v>
      </c>
      <c r="D91" s="48" t="s">
        <v>370</v>
      </c>
      <c r="E91" s="48" t="s">
        <v>371</v>
      </c>
      <c r="F91" s="49" t="s">
        <v>372</v>
      </c>
      <c r="G91" s="50" t="n">
        <v>0.8125</v>
      </c>
      <c r="H91" s="51" t="n">
        <v>0.882638888888889</v>
      </c>
      <c r="I91" s="51" t="n">
        <f aca="false">H91-G91</f>
        <v>0.0701388888888889</v>
      </c>
      <c r="J91" s="52" t="n">
        <v>11</v>
      </c>
      <c r="K91" s="53" t="n">
        <f aca="false">IF(I91&lt;$X$2,0,CEILING((I91-$X$3)/$Z$2,1))</f>
        <v>0</v>
      </c>
      <c r="L91" s="50" t="n">
        <v>0.395833333333333</v>
      </c>
      <c r="M91" s="51" t="n">
        <v>0.686111111111111</v>
      </c>
      <c r="N91" s="51" t="n">
        <f aca="false">M91-L91</f>
        <v>0.290277777777778</v>
      </c>
      <c r="O91" s="54" t="n">
        <v>17</v>
      </c>
      <c r="P91" s="55" t="n">
        <f aca="false">IF(N91&lt;$Y$2,0,CEILING((N91-$Y$3)/$Z$2,1))</f>
        <v>0</v>
      </c>
      <c r="Q91" s="56"/>
      <c r="R91" s="57"/>
      <c r="S91" s="58"/>
      <c r="T91" s="59" t="n">
        <f aca="false">N91+I91*2</f>
        <v>0.430555555555555</v>
      </c>
      <c r="U91" s="55" t="n">
        <f aca="false">S91+O91+J91*2-K91*2-P91-T91/1000000000</f>
        <v>38.9999999995694</v>
      </c>
      <c r="V91" s="60" t="s">
        <v>373</v>
      </c>
      <c r="W91" s="13"/>
    </row>
    <row r="92" customFormat="false" ht="15" hidden="false" customHeight="true" outlineLevel="0" collapsed="false">
      <c r="B92" s="47" t="n">
        <v>100</v>
      </c>
      <c r="C92" s="48" t="s">
        <v>183</v>
      </c>
      <c r="D92" s="48" t="s">
        <v>374</v>
      </c>
      <c r="E92" s="48" t="s">
        <v>375</v>
      </c>
      <c r="F92" s="49" t="s">
        <v>376</v>
      </c>
      <c r="G92" s="50" t="n">
        <v>0.786805555555556</v>
      </c>
      <c r="H92" s="51" t="n">
        <v>0.876388888888889</v>
      </c>
      <c r="I92" s="51" t="n">
        <f aca="false">H92-G92</f>
        <v>0.0895833333333335</v>
      </c>
      <c r="J92" s="52" t="n">
        <v>10</v>
      </c>
      <c r="K92" s="53" t="n">
        <f aca="false">IF(I92&lt;$X$2,0,CEILING((I92-$X$3)/$Z$2,1))</f>
        <v>0</v>
      </c>
      <c r="L92" s="50" t="n">
        <v>0.39375</v>
      </c>
      <c r="M92" s="51" t="n">
        <v>0.676388888888889</v>
      </c>
      <c r="N92" s="51" t="n">
        <f aca="false">M92-L92</f>
        <v>0.282638888888889</v>
      </c>
      <c r="O92" s="54" t="n">
        <v>17</v>
      </c>
      <c r="P92" s="55" t="n">
        <f aca="false">IF(N92&lt;$Y$2,0,CEILING((N92-$Y$3)/$Z$2,1))</f>
        <v>0</v>
      </c>
      <c r="Q92" s="56"/>
      <c r="R92" s="57"/>
      <c r="S92" s="58"/>
      <c r="T92" s="59" t="n">
        <f aca="false">N92+I92*2</f>
        <v>0.461805555555556</v>
      </c>
      <c r="U92" s="55" t="n">
        <f aca="false">S92+O92+J92*2-K92*2-P92-T92/1000000000</f>
        <v>36.9999999995382</v>
      </c>
      <c r="V92" s="60" t="s">
        <v>377</v>
      </c>
      <c r="W92" s="13"/>
    </row>
    <row r="93" customFormat="false" ht="15" hidden="false" customHeight="true" outlineLevel="0" collapsed="false">
      <c r="B93" s="47" t="n">
        <v>121</v>
      </c>
      <c r="C93" s="78" t="s">
        <v>183</v>
      </c>
      <c r="D93" s="48" t="s">
        <v>378</v>
      </c>
      <c r="E93" s="48" t="s">
        <v>379</v>
      </c>
      <c r="F93" s="49" t="s">
        <v>380</v>
      </c>
      <c r="G93" s="50" t="n">
        <v>0.844444444444444</v>
      </c>
      <c r="H93" s="51" t="n">
        <v>0.972222222222222</v>
      </c>
      <c r="I93" s="51" t="n">
        <f aca="false">H93-G93</f>
        <v>0.127777777777778</v>
      </c>
      <c r="J93" s="52" t="n">
        <v>8</v>
      </c>
      <c r="K93" s="53" t="n">
        <f aca="false">IF(I93&lt;$X$2,0,CEILING((I93-$X$3)/$Z$2,1))</f>
        <v>0</v>
      </c>
      <c r="L93" s="50" t="n">
        <v>0.408333333333333</v>
      </c>
      <c r="M93" s="51" t="n">
        <v>0.676388888888889</v>
      </c>
      <c r="N93" s="51" t="n">
        <f aca="false">M93-L93</f>
        <v>0.268055555555556</v>
      </c>
      <c r="O93" s="54" t="n">
        <v>19</v>
      </c>
      <c r="P93" s="55" t="n">
        <f aca="false">IF(N93&lt;$Y$2,0,CEILING((N93-$Y$3)/$Z$2,1))</f>
        <v>0</v>
      </c>
      <c r="Q93" s="56"/>
      <c r="R93" s="57"/>
      <c r="S93" s="58"/>
      <c r="T93" s="59" t="n">
        <f aca="false">N93+I93*2</f>
        <v>0.523611111111111</v>
      </c>
      <c r="U93" s="55" t="n">
        <f aca="false">S93+O93+J93*2-K93*2-P93-T93/1000000000</f>
        <v>34.9999999994764</v>
      </c>
      <c r="V93" s="60" t="s">
        <v>381</v>
      </c>
      <c r="W93" s="13"/>
    </row>
    <row r="94" customFormat="false" ht="15" hidden="false" customHeight="true" outlineLevel="0" collapsed="false">
      <c r="B94" s="47" t="n">
        <v>62</v>
      </c>
      <c r="C94" s="48" t="s">
        <v>183</v>
      </c>
      <c r="D94" s="48" t="s">
        <v>382</v>
      </c>
      <c r="E94" s="48" t="s">
        <v>383</v>
      </c>
      <c r="F94" s="49" t="s">
        <v>384</v>
      </c>
      <c r="G94" s="50" t="n">
        <v>0.815277777777778</v>
      </c>
      <c r="H94" s="51" t="n">
        <v>0.9625</v>
      </c>
      <c r="I94" s="51" t="n">
        <f aca="false">H94-G94</f>
        <v>0.147222222222222</v>
      </c>
      <c r="J94" s="52" t="n">
        <v>11</v>
      </c>
      <c r="K94" s="53" t="n">
        <f aca="false">IF(I94&lt;$X$2,0,CEILING((I94-$X$3)/$Z$2,1))</f>
        <v>1</v>
      </c>
      <c r="L94" s="50" t="n">
        <v>0.384027777777778</v>
      </c>
      <c r="M94" s="51" t="n">
        <v>0.661111111111111</v>
      </c>
      <c r="N94" s="51" t="n">
        <f aca="false">M94-L94</f>
        <v>0.277083333333333</v>
      </c>
      <c r="O94" s="54" t="n">
        <v>15</v>
      </c>
      <c r="P94" s="55" t="n">
        <f aca="false">IF(N94&lt;$Y$2,0,CEILING((N94-$Y$3)/$Z$2,1))</f>
        <v>0</v>
      </c>
      <c r="Q94" s="56" t="n">
        <v>0.515972222222222</v>
      </c>
      <c r="R94" s="57" t="n">
        <v>0.622916666666667</v>
      </c>
      <c r="S94" s="58"/>
      <c r="T94" s="59" t="n">
        <f aca="false">N94+I94*2</f>
        <v>0.571527777777778</v>
      </c>
      <c r="U94" s="55" t="n">
        <f aca="false">S94+O94+J94*2-K94*2-P94-T94/1000000000</f>
        <v>34.9999999994285</v>
      </c>
      <c r="V94" s="60" t="s">
        <v>385</v>
      </c>
      <c r="W94" s="13"/>
    </row>
    <row r="95" customFormat="false" ht="15" hidden="false" customHeight="true" outlineLevel="0" collapsed="false">
      <c r="B95" s="47" t="n">
        <v>74</v>
      </c>
      <c r="C95" s="48" t="s">
        <v>183</v>
      </c>
      <c r="D95" s="48" t="s">
        <v>386</v>
      </c>
      <c r="E95" s="48" t="s">
        <v>387</v>
      </c>
      <c r="F95" s="49" t="s">
        <v>388</v>
      </c>
      <c r="G95" s="50" t="n">
        <v>0.822222222222222</v>
      </c>
      <c r="H95" s="51" t="n">
        <v>0.975694444444444</v>
      </c>
      <c r="I95" s="51" t="n">
        <f aca="false">H95-G95</f>
        <v>0.153472222222222</v>
      </c>
      <c r="J95" s="52" t="n">
        <v>12</v>
      </c>
      <c r="K95" s="53" t="n">
        <f aca="false">IF(I95&lt;$X$2,0,CEILING((I95-$X$3)/$Z$2,1))</f>
        <v>3</v>
      </c>
      <c r="L95" s="50" t="n">
        <v>0.40625</v>
      </c>
      <c r="M95" s="51" t="n">
        <v>0.709027777777778</v>
      </c>
      <c r="N95" s="51" t="n">
        <f aca="false">M95-L95</f>
        <v>0.302777777777778</v>
      </c>
      <c r="O95" s="54" t="n">
        <v>16</v>
      </c>
      <c r="P95" s="55" t="n">
        <f aca="false">IF(N95&lt;$Y$2,0,CEILING((N95-$Y$3)/$Z$2,1))</f>
        <v>4</v>
      </c>
      <c r="Q95" s="56"/>
      <c r="R95" s="57"/>
      <c r="S95" s="58"/>
      <c r="T95" s="59" t="n">
        <f aca="false">N95+I95*2</f>
        <v>0.609722222222222</v>
      </c>
      <c r="U95" s="55" t="n">
        <f aca="false">S95+O95+J95*2-K95*2-P95-T95/1000000000</f>
        <v>29.9999999993903</v>
      </c>
      <c r="V95" s="60" t="s">
        <v>389</v>
      </c>
      <c r="W95" s="13"/>
    </row>
    <row r="96" customFormat="false" ht="15" hidden="false" customHeight="true" outlineLevel="0" collapsed="false">
      <c r="B96" s="47" t="n">
        <v>96</v>
      </c>
      <c r="C96" s="48" t="s">
        <v>183</v>
      </c>
      <c r="D96" s="48" t="s">
        <v>390</v>
      </c>
      <c r="E96" s="48" t="s">
        <v>391</v>
      </c>
      <c r="F96" s="49" t="s">
        <v>392</v>
      </c>
      <c r="G96" s="50"/>
      <c r="H96" s="51"/>
      <c r="I96" s="51" t="n">
        <f aca="false">H96-G96</f>
        <v>0</v>
      </c>
      <c r="J96" s="52"/>
      <c r="K96" s="53" t="n">
        <f aca="false">IF(I96&lt;$X$2,0,CEILING((I96-$X$3)/$Z$2,1))</f>
        <v>0</v>
      </c>
      <c r="L96" s="50" t="n">
        <v>0.409027777777778</v>
      </c>
      <c r="M96" s="51" t="n">
        <v>0.69375</v>
      </c>
      <c r="N96" s="51" t="n">
        <f aca="false">M96-L96</f>
        <v>0.284722222222222</v>
      </c>
      <c r="O96" s="54" t="n">
        <v>13</v>
      </c>
      <c r="P96" s="55" t="n">
        <f aca="false">IF(N96&lt;$Y$2,0,CEILING((N96-$Y$3)/$Z$2,1))</f>
        <v>0</v>
      </c>
      <c r="Q96" s="56" t="n">
        <v>0.532638888888889</v>
      </c>
      <c r="R96" s="57" t="n">
        <v>0.636111111111111</v>
      </c>
      <c r="S96" s="58"/>
      <c r="T96" s="59" t="n">
        <f aca="false">N96+I96*2</f>
        <v>0.284722222222222</v>
      </c>
      <c r="U96" s="55" t="n">
        <f aca="false">(S96+O96+J96*2-K96*2-P96-T96/100000000)</f>
        <v>12.9999999971528</v>
      </c>
      <c r="V96" s="60" t="s">
        <v>393</v>
      </c>
      <c r="W96" s="13"/>
    </row>
    <row r="97" customFormat="false" ht="15" hidden="false" customHeight="true" outlineLevel="0" collapsed="false">
      <c r="B97" s="47" t="n">
        <v>20</v>
      </c>
      <c r="C97" s="48" t="s">
        <v>183</v>
      </c>
      <c r="D97" s="48" t="s">
        <v>394</v>
      </c>
      <c r="E97" s="48" t="s">
        <v>395</v>
      </c>
      <c r="F97" s="49" t="s">
        <v>396</v>
      </c>
      <c r="G97" s="50" t="n">
        <v>0.792361111111111</v>
      </c>
      <c r="H97" s="51" t="n">
        <v>0.892361111111111</v>
      </c>
      <c r="I97" s="51" t="n">
        <f aca="false">H97-G97</f>
        <v>0.1</v>
      </c>
      <c r="J97" s="52" t="n">
        <v>5</v>
      </c>
      <c r="K97" s="53" t="n">
        <f aca="false">IF(I97&lt;$X$2,0,CEILING((I97-$X$3)/$Z$2,1))</f>
        <v>0</v>
      </c>
      <c r="L97" s="50"/>
      <c r="M97" s="51"/>
      <c r="N97" s="51" t="n">
        <f aca="false">M97-L97</f>
        <v>0</v>
      </c>
      <c r="O97" s="54"/>
      <c r="P97" s="55" t="n">
        <f aca="false">IF(N97&lt;$Y$2,0,CEILING((N97-$Y$3)/$Z$2,1))</f>
        <v>0</v>
      </c>
      <c r="Q97" s="56"/>
      <c r="R97" s="57"/>
      <c r="S97" s="58"/>
      <c r="T97" s="59" t="n">
        <f aca="false">N97+I97*2</f>
        <v>0.2</v>
      </c>
      <c r="U97" s="55" t="n">
        <f aca="false">(S97+O97+J97*2-K97*2-P97-T97/1000000000)</f>
        <v>9.9999999998</v>
      </c>
      <c r="V97" s="60" t="s">
        <v>397</v>
      </c>
      <c r="W97" s="13"/>
    </row>
    <row r="98" customFormat="false" ht="15" hidden="false" customHeight="true" outlineLevel="0" collapsed="false">
      <c r="B98" s="79" t="n">
        <v>37</v>
      </c>
      <c r="C98" s="80" t="s">
        <v>398</v>
      </c>
      <c r="D98" s="80" t="s">
        <v>399</v>
      </c>
      <c r="E98" s="80" t="s">
        <v>400</v>
      </c>
      <c r="F98" s="81" t="s">
        <v>401</v>
      </c>
      <c r="G98" s="82" t="n">
        <v>0.840277777777778</v>
      </c>
      <c r="H98" s="83" t="n">
        <v>0.983333333333333</v>
      </c>
      <c r="I98" s="83" t="n">
        <f aca="false">H98-G98</f>
        <v>0.143055555555556</v>
      </c>
      <c r="J98" s="84" t="n">
        <v>20</v>
      </c>
      <c r="K98" s="85" t="n">
        <f aca="false">IF(I98&lt;$X$2,0,CEILING((I98-$X$3)/$Z$2,1))</f>
        <v>0</v>
      </c>
      <c r="L98" s="82" t="n">
        <v>0.4</v>
      </c>
      <c r="M98" s="83" t="n">
        <v>0.685416666666667</v>
      </c>
      <c r="N98" s="83" t="n">
        <f aca="false">M98-L98</f>
        <v>0.285416666666667</v>
      </c>
      <c r="O98" s="86" t="n">
        <v>24</v>
      </c>
      <c r="P98" s="87" t="n">
        <f aca="false">IF(N98&lt;$Y$2,0,CEILING((N98-$Y$3)/$Z$2,1))</f>
        <v>0</v>
      </c>
      <c r="Q98" s="88"/>
      <c r="R98" s="89"/>
      <c r="S98" s="90"/>
      <c r="T98" s="91" t="n">
        <f aca="false">N98+I98*2</f>
        <v>0.571527777777778</v>
      </c>
      <c r="U98" s="87" t="n">
        <f aca="false">S98+O98+J98*2-K98*2-P98-T98/1000000000</f>
        <v>63.9999999994285</v>
      </c>
      <c r="V98" s="92" t="s">
        <v>402</v>
      </c>
      <c r="W98" s="13"/>
    </row>
    <row r="99" customFormat="false" ht="15" hidden="false" customHeight="true" outlineLevel="0" collapsed="false">
      <c r="B99" s="79" t="n">
        <v>65</v>
      </c>
      <c r="C99" s="80" t="s">
        <v>398</v>
      </c>
      <c r="D99" s="80" t="s">
        <v>403</v>
      </c>
      <c r="E99" s="80" t="s">
        <v>404</v>
      </c>
      <c r="F99" s="81" t="s">
        <v>405</v>
      </c>
      <c r="G99" s="82" t="n">
        <v>0.790277777777778</v>
      </c>
      <c r="H99" s="83" t="n">
        <v>0.938888888888889</v>
      </c>
      <c r="I99" s="83" t="n">
        <f aca="false">H99-G99</f>
        <v>0.148611111111111</v>
      </c>
      <c r="J99" s="84" t="n">
        <v>14</v>
      </c>
      <c r="K99" s="85" t="n">
        <f aca="false">IF(I99&lt;$X$2,0,CEILING((I99-$X$3)/$Z$2,1))</f>
        <v>1</v>
      </c>
      <c r="L99" s="82" t="n">
        <v>0.351388888888889</v>
      </c>
      <c r="M99" s="83" t="n">
        <v>0.6375</v>
      </c>
      <c r="N99" s="83" t="n">
        <f aca="false">M99-L99</f>
        <v>0.286111111111111</v>
      </c>
      <c r="O99" s="86" t="n">
        <v>29</v>
      </c>
      <c r="P99" s="87" t="n">
        <f aca="false">IF(N99&lt;$Y$2,0,CEILING((N99-$Y$3)/$Z$2,1))</f>
        <v>0</v>
      </c>
      <c r="Q99" s="88"/>
      <c r="R99" s="89"/>
      <c r="S99" s="90"/>
      <c r="T99" s="91" t="n">
        <f aca="false">N99+I99*2</f>
        <v>0.583333333333334</v>
      </c>
      <c r="U99" s="87" t="n">
        <f aca="false">S99+O99+J99*2-K99*2-P99-T99/1000000000</f>
        <v>54.9999999994167</v>
      </c>
      <c r="V99" s="92" t="s">
        <v>406</v>
      </c>
      <c r="W99" s="13"/>
    </row>
    <row r="100" customFormat="false" ht="15" hidden="false" customHeight="true" outlineLevel="0" collapsed="false">
      <c r="B100" s="79" t="n">
        <v>68</v>
      </c>
      <c r="C100" s="80" t="s">
        <v>398</v>
      </c>
      <c r="D100" s="80" t="s">
        <v>407</v>
      </c>
      <c r="E100" s="80" t="s">
        <v>408</v>
      </c>
      <c r="F100" s="81" t="s">
        <v>409</v>
      </c>
      <c r="G100" s="82" t="n">
        <v>0.76875</v>
      </c>
      <c r="H100" s="83" t="n">
        <v>0.913194444444444</v>
      </c>
      <c r="I100" s="83" t="n">
        <f aca="false">H100-G100</f>
        <v>0.144444444444445</v>
      </c>
      <c r="J100" s="84" t="n">
        <v>13</v>
      </c>
      <c r="K100" s="85" t="n">
        <f aca="false">IF(I100&lt;$X$2,0,CEILING((I100-$X$3)/$Z$2,1))</f>
        <v>0</v>
      </c>
      <c r="L100" s="82" t="n">
        <v>0.395138888888889</v>
      </c>
      <c r="M100" s="83" t="n">
        <v>0.685416666666667</v>
      </c>
      <c r="N100" s="83" t="n">
        <f aca="false">M100-L100</f>
        <v>0.290277777777778</v>
      </c>
      <c r="O100" s="86" t="n">
        <v>26</v>
      </c>
      <c r="P100" s="87" t="n">
        <f aca="false">IF(N100&lt;$Y$2,0,CEILING((N100-$Y$3)/$Z$2,1))</f>
        <v>0</v>
      </c>
      <c r="Q100" s="88"/>
      <c r="R100" s="89"/>
      <c r="S100" s="90"/>
      <c r="T100" s="91" t="n">
        <f aca="false">N100+I100*2</f>
        <v>0.579166666666667</v>
      </c>
      <c r="U100" s="87" t="n">
        <f aca="false">S100+O100+J100*2-K100*2-P100-T100/1000000000</f>
        <v>51.9999999994208</v>
      </c>
      <c r="V100" s="92" t="s">
        <v>410</v>
      </c>
      <c r="W100" s="13"/>
    </row>
    <row r="101" customFormat="false" ht="15" hidden="false" customHeight="true" outlineLevel="0" collapsed="false">
      <c r="B101" s="47" t="n">
        <v>5</v>
      </c>
      <c r="C101" s="48" t="s">
        <v>398</v>
      </c>
      <c r="D101" s="48" t="s">
        <v>411</v>
      </c>
      <c r="E101" s="48" t="s">
        <v>412</v>
      </c>
      <c r="F101" s="49" t="s">
        <v>413</v>
      </c>
      <c r="G101" s="50" t="n">
        <v>0.739583333333334</v>
      </c>
      <c r="H101" s="51" t="n">
        <v>0.884027777777778</v>
      </c>
      <c r="I101" s="51" t="n">
        <f aca="false">H101-G101</f>
        <v>0.144444444444444</v>
      </c>
      <c r="J101" s="52" t="n">
        <v>10</v>
      </c>
      <c r="K101" s="53" t="n">
        <f aca="false">IF(I101&lt;$X$2,0,CEILING((I101-$X$3)/$Z$2,1))</f>
        <v>0</v>
      </c>
      <c r="L101" s="50" t="n">
        <v>0.354166666666667</v>
      </c>
      <c r="M101" s="51" t="n">
        <v>0.640277777777778</v>
      </c>
      <c r="N101" s="51" t="n">
        <f aca="false">M101-L101</f>
        <v>0.286111111111111</v>
      </c>
      <c r="O101" s="54" t="n">
        <v>26</v>
      </c>
      <c r="P101" s="55" t="n">
        <f aca="false">IF(N101&lt;$Y$2,0,CEILING((N101-$Y$3)/$Z$2,1))</f>
        <v>0</v>
      </c>
      <c r="Q101" s="56"/>
      <c r="R101" s="57"/>
      <c r="S101" s="58"/>
      <c r="T101" s="59" t="n">
        <f aca="false">N101+I101*2</f>
        <v>0.575</v>
      </c>
      <c r="U101" s="55" t="n">
        <f aca="false">S101+O101+J101*2-K101*2-P101-T101/1000000000</f>
        <v>45.999999999425</v>
      </c>
      <c r="V101" s="60" t="s">
        <v>414</v>
      </c>
      <c r="W101" s="13"/>
    </row>
    <row r="102" customFormat="false" ht="15" hidden="false" customHeight="true" outlineLevel="0" collapsed="false">
      <c r="B102" s="47" t="n">
        <v>8</v>
      </c>
      <c r="C102" s="48" t="s">
        <v>398</v>
      </c>
      <c r="D102" s="48" t="s">
        <v>415</v>
      </c>
      <c r="E102" s="48" t="s">
        <v>416</v>
      </c>
      <c r="F102" s="49" t="s">
        <v>417</v>
      </c>
      <c r="G102" s="50" t="n">
        <v>0.740277777777778</v>
      </c>
      <c r="H102" s="51" t="n">
        <v>0.890972222222222</v>
      </c>
      <c r="I102" s="51" t="n">
        <f aca="false">H102-G102</f>
        <v>0.150694444444444</v>
      </c>
      <c r="J102" s="52" t="n">
        <v>12</v>
      </c>
      <c r="K102" s="53" t="n">
        <f aca="false">IF(I102&lt;$X$2,0,CEILING((I102-$X$3)/$Z$2,1))</f>
        <v>2</v>
      </c>
      <c r="L102" s="50" t="n">
        <v>0.354861111111111</v>
      </c>
      <c r="M102" s="51" t="n">
        <v>0.643055555555556</v>
      </c>
      <c r="N102" s="51" t="n">
        <f aca="false">M102-L102</f>
        <v>0.288194444444444</v>
      </c>
      <c r="O102" s="54" t="n">
        <v>17</v>
      </c>
      <c r="P102" s="55" t="n">
        <f aca="false">IF(N102&lt;$Y$2,0,CEILING((N102-$Y$3)/$Z$2,1))</f>
        <v>0</v>
      </c>
      <c r="Q102" s="56"/>
      <c r="R102" s="57"/>
      <c r="S102" s="58"/>
      <c r="T102" s="59" t="n">
        <f aca="false">N102+I102*2</f>
        <v>0.589583333333333</v>
      </c>
      <c r="U102" s="55" t="n">
        <f aca="false">S102+O102+J102*2-K102*2-P102-T102/1000000000</f>
        <v>36.9999999994104</v>
      </c>
      <c r="V102" s="60" t="s">
        <v>418</v>
      </c>
      <c r="W102" s="13"/>
    </row>
    <row r="103" customFormat="false" ht="15" hidden="false" customHeight="true" outlineLevel="0" collapsed="false">
      <c r="B103" s="47" t="n">
        <v>76</v>
      </c>
      <c r="C103" s="48" t="s">
        <v>398</v>
      </c>
      <c r="D103" s="48" t="s">
        <v>419</v>
      </c>
      <c r="E103" s="48" t="s">
        <v>420</v>
      </c>
      <c r="F103" s="49" t="s">
        <v>421</v>
      </c>
      <c r="G103" s="50" t="n">
        <v>0.733333333333334</v>
      </c>
      <c r="H103" s="51" t="n">
        <v>0.877777777777778</v>
      </c>
      <c r="I103" s="51" t="n">
        <f aca="false">H103-G103</f>
        <v>0.144444444444444</v>
      </c>
      <c r="J103" s="52" t="n">
        <v>10</v>
      </c>
      <c r="K103" s="53" t="n">
        <f aca="false">IF(I103&lt;$X$2,0,CEILING((I103-$X$3)/$Z$2,1))</f>
        <v>0</v>
      </c>
      <c r="L103" s="50" t="n">
        <v>0.3375</v>
      </c>
      <c r="M103" s="51" t="n">
        <v>0.628472222222222</v>
      </c>
      <c r="N103" s="51" t="n">
        <f aca="false">M103-L103</f>
        <v>0.290972222222222</v>
      </c>
      <c r="O103" s="54" t="n">
        <v>14</v>
      </c>
      <c r="P103" s="55" t="n">
        <f aca="false">IF(N103&lt;$Y$2,0,CEILING((N103-$Y$3)/$Z$2,1))</f>
        <v>0</v>
      </c>
      <c r="Q103" s="56"/>
      <c r="R103" s="57"/>
      <c r="S103" s="58"/>
      <c r="T103" s="59" t="n">
        <f aca="false">N103+I103*2</f>
        <v>0.579861111111111</v>
      </c>
      <c r="U103" s="55" t="n">
        <f aca="false">S103+O103+J103*2-K103*2-P103-T103/1000000000</f>
        <v>33.9999999994201</v>
      </c>
      <c r="V103" s="60" t="s">
        <v>422</v>
      </c>
      <c r="W103" s="13"/>
    </row>
    <row r="104" customFormat="false" ht="15" hidden="false" customHeight="true" outlineLevel="0" collapsed="false">
      <c r="B104" s="47" t="n">
        <v>4</v>
      </c>
      <c r="C104" s="48" t="s">
        <v>398</v>
      </c>
      <c r="D104" s="48" t="s">
        <v>423</v>
      </c>
      <c r="E104" s="48" t="s">
        <v>424</v>
      </c>
      <c r="F104" s="49" t="s">
        <v>425</v>
      </c>
      <c r="G104" s="50" t="n">
        <v>0.743055555555556</v>
      </c>
      <c r="H104" s="51" t="n">
        <v>0.890972222222222</v>
      </c>
      <c r="I104" s="51" t="n">
        <f aca="false">H104-G104</f>
        <v>0.147916666666667</v>
      </c>
      <c r="J104" s="52" t="n">
        <v>12</v>
      </c>
      <c r="K104" s="53" t="n">
        <f aca="false">IF(I104&lt;$X$2,0,CEILING((I104-$X$3)/$Z$2,1))</f>
        <v>1</v>
      </c>
      <c r="L104" s="50" t="n">
        <v>0.361111111111111</v>
      </c>
      <c r="M104" s="51" t="n">
        <v>0.649305555555556</v>
      </c>
      <c r="N104" s="51" t="n">
        <f aca="false">M104-L104</f>
        <v>0.288194444444444</v>
      </c>
      <c r="O104" s="54" t="n">
        <v>11</v>
      </c>
      <c r="P104" s="55" t="n">
        <f aca="false">IF(N104&lt;$Y$2,0,CEILING((N104-$Y$3)/$Z$2,1))</f>
        <v>0</v>
      </c>
      <c r="Q104" s="56"/>
      <c r="R104" s="57"/>
      <c r="S104" s="58"/>
      <c r="T104" s="59" t="n">
        <f aca="false">N104+I104*2</f>
        <v>0.584027777777778</v>
      </c>
      <c r="U104" s="55" t="n">
        <f aca="false">S104+O104+J104*2-K104*2-P104-T104/1000000000</f>
        <v>32.999999999416</v>
      </c>
      <c r="V104" s="60" t="s">
        <v>426</v>
      </c>
      <c r="W104" s="13"/>
    </row>
    <row r="105" customFormat="false" ht="15" hidden="false" customHeight="true" outlineLevel="0" collapsed="false">
      <c r="B105" s="47" t="n">
        <v>85</v>
      </c>
      <c r="C105" s="48" t="s">
        <v>398</v>
      </c>
      <c r="D105" s="48" t="s">
        <v>427</v>
      </c>
      <c r="E105" s="48" t="s">
        <v>428</v>
      </c>
      <c r="F105" s="49" t="s">
        <v>429</v>
      </c>
      <c r="G105" s="50" t="n">
        <v>0.79375</v>
      </c>
      <c r="H105" s="51" t="n">
        <v>0.934722222222222</v>
      </c>
      <c r="I105" s="51" t="n">
        <f aca="false">H105-G105</f>
        <v>0.140972222222222</v>
      </c>
      <c r="J105" s="52" t="n">
        <v>7</v>
      </c>
      <c r="K105" s="53" t="n">
        <f aca="false">IF(I105&lt;$X$2,0,CEILING((I105-$X$3)/$Z$2,1))</f>
        <v>0</v>
      </c>
      <c r="L105" s="50" t="n">
        <v>0.378472222222222</v>
      </c>
      <c r="M105" s="51" t="n">
        <v>0.669444444444444</v>
      </c>
      <c r="N105" s="51" t="n">
        <f aca="false">M105-L105</f>
        <v>0.290972222222222</v>
      </c>
      <c r="O105" s="54" t="n">
        <v>10</v>
      </c>
      <c r="P105" s="55" t="n">
        <f aca="false">IF(N105&lt;$Y$2,0,CEILING((N105-$Y$3)/$Z$2,1))</f>
        <v>0</v>
      </c>
      <c r="Q105" s="56"/>
      <c r="R105" s="57"/>
      <c r="S105" s="58"/>
      <c r="T105" s="59" t="n">
        <f aca="false">N105+I105*2</f>
        <v>0.572916666666667</v>
      </c>
      <c r="U105" s="55" t="n">
        <f aca="false">S105+O105+J105*2-K105*2-P105-T105/1000000000</f>
        <v>23.9999999994271</v>
      </c>
      <c r="V105" s="60" t="s">
        <v>430</v>
      </c>
      <c r="W105" s="13"/>
    </row>
    <row r="106" customFormat="false" ht="29.2" hidden="false" customHeight="true" outlineLevel="0" collapsed="false">
      <c r="B106" s="47" t="n">
        <v>107</v>
      </c>
      <c r="C106" s="48" t="s">
        <v>398</v>
      </c>
      <c r="D106" s="48" t="s">
        <v>431</v>
      </c>
      <c r="E106" s="48" t="s">
        <v>432</v>
      </c>
      <c r="F106" s="49" t="s">
        <v>433</v>
      </c>
      <c r="G106" s="50" t="n">
        <v>0.750694444444445</v>
      </c>
      <c r="H106" s="51" t="n">
        <v>0.890972222222222</v>
      </c>
      <c r="I106" s="51" t="n">
        <f aca="false">H106-G106</f>
        <v>0.140277777777778</v>
      </c>
      <c r="J106" s="52" t="n">
        <v>7</v>
      </c>
      <c r="K106" s="53" t="n">
        <f aca="false">IF(I106&lt;$X$2,0,CEILING((I106-$X$3)/$Z$2,1))</f>
        <v>0</v>
      </c>
      <c r="L106" s="50" t="n">
        <v>0.375694444444444</v>
      </c>
      <c r="M106" s="51" t="n">
        <v>0.685416666666667</v>
      </c>
      <c r="N106" s="51" t="n">
        <f aca="false">M106-L106</f>
        <v>0.309722222222222</v>
      </c>
      <c r="O106" s="54" t="n">
        <v>14</v>
      </c>
      <c r="P106" s="55" t="n">
        <f aca="false">IF(N106&lt;$Y$2,0,CEILING((N106-$Y$3)/$Z$2,1))</f>
        <v>6</v>
      </c>
      <c r="Q106" s="56"/>
      <c r="R106" s="57"/>
      <c r="S106" s="58"/>
      <c r="T106" s="59" t="n">
        <f aca="false">N106+I106*2</f>
        <v>0.590277777777778</v>
      </c>
      <c r="U106" s="55" t="n">
        <f aca="false">S106+O106+J106*2-K106*2-P106-T106/1000000000</f>
        <v>21.9999999994097</v>
      </c>
      <c r="V106" s="60" t="s">
        <v>434</v>
      </c>
      <c r="W106" s="13"/>
    </row>
    <row r="107" customFormat="false" ht="15" hidden="false" customHeight="true" outlineLevel="0" collapsed="false">
      <c r="B107" s="47" t="n">
        <v>200</v>
      </c>
      <c r="C107" s="78" t="s">
        <v>398</v>
      </c>
      <c r="D107" s="78"/>
      <c r="E107" s="48" t="s">
        <v>435</v>
      </c>
      <c r="F107" s="93"/>
      <c r="G107" s="50" t="n">
        <v>0.845138888888889</v>
      </c>
      <c r="H107" s="51" t="n">
        <v>0.96875</v>
      </c>
      <c r="I107" s="51" t="n">
        <f aca="false">H107-G107</f>
        <v>0.123611111111111</v>
      </c>
      <c r="J107" s="52" t="n">
        <v>4</v>
      </c>
      <c r="K107" s="53" t="n">
        <f aca="false">IF(I107&lt;$X$2,0,CEILING((I107-$X$3)/$Z$2,1))</f>
        <v>0</v>
      </c>
      <c r="L107" s="50" t="n">
        <v>0.408333333333333</v>
      </c>
      <c r="M107" s="51" t="n">
        <v>0.660416666666667</v>
      </c>
      <c r="N107" s="51" t="n">
        <f aca="false">M107-L107</f>
        <v>0.252083333333333</v>
      </c>
      <c r="O107" s="54" t="n">
        <v>5</v>
      </c>
      <c r="P107" s="55" t="n">
        <f aca="false">IF(N107&lt;$Y$2,0,CEILING((N107-$Y$3)/$Z$2,1))</f>
        <v>0</v>
      </c>
      <c r="Q107" s="56"/>
      <c r="R107" s="57"/>
      <c r="S107" s="58"/>
      <c r="T107" s="59" t="n">
        <f aca="false">N107+I107*2</f>
        <v>0.499305555555555</v>
      </c>
      <c r="U107" s="55" t="n">
        <f aca="false">S107+O107+J107*2-K107*2-P107-T107/1000000000</f>
        <v>12.9999999995007</v>
      </c>
      <c r="V107" s="60" t="s">
        <v>436</v>
      </c>
      <c r="W107" s="13"/>
    </row>
    <row r="108" customFormat="false" ht="15" hidden="false" customHeight="true" outlineLevel="0" collapsed="false">
      <c r="B108" s="94" t="n">
        <v>42</v>
      </c>
      <c r="C108" s="95" t="s">
        <v>437</v>
      </c>
      <c r="D108" s="95" t="s">
        <v>438</v>
      </c>
      <c r="E108" s="95" t="s">
        <v>439</v>
      </c>
      <c r="F108" s="96" t="s">
        <v>440</v>
      </c>
      <c r="G108" s="97" t="n">
        <v>0.781944444444445</v>
      </c>
      <c r="H108" s="98" t="n">
        <v>0.923611111111111</v>
      </c>
      <c r="I108" s="98" t="n">
        <f aca="false">H108-G108</f>
        <v>0.141666666666667</v>
      </c>
      <c r="J108" s="99" t="n">
        <v>29</v>
      </c>
      <c r="K108" s="100" t="n">
        <f aca="false">IF(I108&lt;$X$2,0,CEILING((I108-$X$3)/$Z$2,1))</f>
        <v>0</v>
      </c>
      <c r="L108" s="97" t="n">
        <v>0.36875</v>
      </c>
      <c r="M108" s="98" t="n">
        <v>0.6625</v>
      </c>
      <c r="N108" s="98" t="n">
        <f aca="false">M108-L108</f>
        <v>0.29375</v>
      </c>
      <c r="O108" s="101" t="n">
        <v>37</v>
      </c>
      <c r="P108" s="102" t="n">
        <f aca="false">IF(N108&lt;$Y$2,0,CEILING((N108-$Y$3)/$Z$2,1))</f>
        <v>1</v>
      </c>
      <c r="Q108" s="103"/>
      <c r="R108" s="104"/>
      <c r="S108" s="105"/>
      <c r="T108" s="106" t="n">
        <f aca="false">N108+I108*2</f>
        <v>0.577083333333333</v>
      </c>
      <c r="U108" s="102" t="n">
        <f aca="false">S108+O108+J108*2-K108*2-P108-T108/1000000000</f>
        <v>93.9999999994229</v>
      </c>
      <c r="V108" s="107" t="s">
        <v>441</v>
      </c>
      <c r="W108" s="13"/>
    </row>
    <row r="109" customFormat="false" ht="15" hidden="false" customHeight="true" outlineLevel="0" collapsed="false">
      <c r="B109" s="94" t="n">
        <v>69</v>
      </c>
      <c r="C109" s="95" t="s">
        <v>437</v>
      </c>
      <c r="D109" s="95" t="s">
        <v>442</v>
      </c>
      <c r="E109" s="95" t="s">
        <v>443</v>
      </c>
      <c r="F109" s="96" t="s">
        <v>444</v>
      </c>
      <c r="G109" s="97" t="n">
        <v>0.839583333333333</v>
      </c>
      <c r="H109" s="98" t="n">
        <v>0.975694444444444</v>
      </c>
      <c r="I109" s="98" t="n">
        <f aca="false">H109-G109</f>
        <v>0.136111111111111</v>
      </c>
      <c r="J109" s="99" t="n">
        <v>22</v>
      </c>
      <c r="K109" s="100" t="n">
        <f aca="false">IF(I109&lt;$X$2,0,CEILING((I109-$X$3)/$Z$2,1))</f>
        <v>0</v>
      </c>
      <c r="L109" s="97" t="n">
        <v>0.341666666666667</v>
      </c>
      <c r="M109" s="98" t="n">
        <v>0.623611111111111</v>
      </c>
      <c r="N109" s="98" t="n">
        <f aca="false">M109-L109</f>
        <v>0.281944444444444</v>
      </c>
      <c r="O109" s="101" t="n">
        <v>29</v>
      </c>
      <c r="P109" s="102" t="n">
        <f aca="false">IF(N109&lt;$Y$2,0,CEILING((N109-$Y$3)/$Z$2,1))</f>
        <v>0</v>
      </c>
      <c r="Q109" s="103" t="n">
        <v>0.502777777777778</v>
      </c>
      <c r="R109" s="104" t="n">
        <v>0.56875</v>
      </c>
      <c r="S109" s="105" t="n">
        <v>5</v>
      </c>
      <c r="T109" s="106" t="n">
        <f aca="false">N109+I109*2</f>
        <v>0.554166666666667</v>
      </c>
      <c r="U109" s="102" t="n">
        <f aca="false">S109+O109+J109*2-K109*2-P109-T109/1000000000</f>
        <v>77.9999999994458</v>
      </c>
      <c r="V109" s="107" t="s">
        <v>445</v>
      </c>
      <c r="W109" s="13"/>
    </row>
    <row r="110" customFormat="false" ht="15" hidden="false" customHeight="true" outlineLevel="0" collapsed="false">
      <c r="B110" s="94" t="n">
        <v>113</v>
      </c>
      <c r="C110" s="95" t="s">
        <v>437</v>
      </c>
      <c r="D110" s="95" t="s">
        <v>446</v>
      </c>
      <c r="E110" s="95" t="s">
        <v>447</v>
      </c>
      <c r="F110" s="96" t="s">
        <v>448</v>
      </c>
      <c r="G110" s="97" t="n">
        <v>0.771527777777778</v>
      </c>
      <c r="H110" s="98" t="n">
        <v>0.91875</v>
      </c>
      <c r="I110" s="98" t="n">
        <f aca="false">H110-G110</f>
        <v>0.147222222222222</v>
      </c>
      <c r="J110" s="99" t="n">
        <v>20</v>
      </c>
      <c r="K110" s="100" t="n">
        <f aca="false">IF(I110&lt;$X$2,0,CEILING((I110-$X$3)/$Z$2,1))</f>
        <v>1</v>
      </c>
      <c r="L110" s="97" t="n">
        <v>0.344444444444444</v>
      </c>
      <c r="M110" s="98" t="n">
        <v>0.646527777777778</v>
      </c>
      <c r="N110" s="98" t="n">
        <f aca="false">M110-L110</f>
        <v>0.302083333333333</v>
      </c>
      <c r="O110" s="101" t="n">
        <v>35</v>
      </c>
      <c r="P110" s="102" t="n">
        <v>3</v>
      </c>
      <c r="Q110" s="103" t="n">
        <v>0.497222222222222</v>
      </c>
      <c r="R110" s="104" t="n">
        <v>0.573611111111111</v>
      </c>
      <c r="S110" s="105" t="n">
        <v>5</v>
      </c>
      <c r="T110" s="106" t="n">
        <f aca="false">N110+I110*2</f>
        <v>0.596527777777778</v>
      </c>
      <c r="U110" s="102" t="n">
        <f aca="false">S110+O110+J110*2-K110*2-P110-T110/1000000000</f>
        <v>74.9999999994035</v>
      </c>
      <c r="V110" s="107" t="s">
        <v>449</v>
      </c>
      <c r="W110" s="13"/>
    </row>
    <row r="111" customFormat="false" ht="15" hidden="false" customHeight="true" outlineLevel="0" collapsed="false">
      <c r="B111" s="47" t="n">
        <v>98</v>
      </c>
      <c r="C111" s="48" t="s">
        <v>437</v>
      </c>
      <c r="D111" s="48" t="s">
        <v>450</v>
      </c>
      <c r="E111" s="48" t="s">
        <v>451</v>
      </c>
      <c r="F111" s="49" t="s">
        <v>452</v>
      </c>
      <c r="G111" s="50" t="n">
        <v>0.852777777777778</v>
      </c>
      <c r="H111" s="51" t="n">
        <v>0.995138888888889</v>
      </c>
      <c r="I111" s="51" t="n">
        <f aca="false">H111-G111</f>
        <v>0.142361111111111</v>
      </c>
      <c r="J111" s="52" t="n">
        <v>19</v>
      </c>
      <c r="K111" s="53" t="n">
        <f aca="false">IF(I111&lt;$X$2,0,CEILING((I111-$X$3)/$Z$2,1))</f>
        <v>0</v>
      </c>
      <c r="L111" s="50" t="n">
        <v>0.382638888888889</v>
      </c>
      <c r="M111" s="51" t="n">
        <v>0.672222222222222</v>
      </c>
      <c r="N111" s="51" t="n">
        <f aca="false">M111-L111</f>
        <v>0.289583333333333</v>
      </c>
      <c r="O111" s="54" t="n">
        <v>29</v>
      </c>
      <c r="P111" s="55" t="n">
        <f aca="false">IF(N111&lt;$Y$2,0,CEILING((N111-$Y$3)/$Z$2,1))</f>
        <v>0</v>
      </c>
      <c r="Q111" s="56"/>
      <c r="R111" s="57"/>
      <c r="S111" s="58"/>
      <c r="T111" s="59" t="n">
        <f aca="false">N111+I111*2</f>
        <v>0.574305555555556</v>
      </c>
      <c r="U111" s="55" t="n">
        <f aca="false">S111+O111+J111*2-K111*2-P111-T111/1000000000</f>
        <v>66.9999999994257</v>
      </c>
      <c r="V111" s="60" t="s">
        <v>453</v>
      </c>
      <c r="W111" s="13"/>
    </row>
    <row r="112" customFormat="false" ht="15" hidden="false" customHeight="true" outlineLevel="0" collapsed="false">
      <c r="B112" s="47" t="n">
        <v>125</v>
      </c>
      <c r="C112" s="48" t="s">
        <v>437</v>
      </c>
      <c r="D112" s="48" t="s">
        <v>454</v>
      </c>
      <c r="E112" s="48" t="s">
        <v>455</v>
      </c>
      <c r="F112" s="49" t="s">
        <v>456</v>
      </c>
      <c r="G112" s="50" t="n">
        <v>0.801388888888889</v>
      </c>
      <c r="H112" s="51" t="n">
        <v>0.94375</v>
      </c>
      <c r="I112" s="51" t="n">
        <f aca="false">H112-G112</f>
        <v>0.142361111111111</v>
      </c>
      <c r="J112" s="52" t="n">
        <v>18</v>
      </c>
      <c r="K112" s="53" t="n">
        <f aca="false">IF(I112&lt;$X$2,0,CEILING((I112-$X$3)/$Z$2,1))</f>
        <v>0</v>
      </c>
      <c r="L112" s="50" t="n">
        <v>0.38125</v>
      </c>
      <c r="M112" s="51" t="n">
        <v>0.663888888888889</v>
      </c>
      <c r="N112" s="51" t="n">
        <f aca="false">M112-L112</f>
        <v>0.282638888888889</v>
      </c>
      <c r="O112" s="54" t="n">
        <v>21</v>
      </c>
      <c r="P112" s="55" t="n">
        <f aca="false">IF(N112&lt;$Y$2,0,CEILING((N112-$Y$3)/$Z$2,1))</f>
        <v>0</v>
      </c>
      <c r="Q112" s="56" t="n">
        <v>0.490277777777778</v>
      </c>
      <c r="R112" s="57" t="n">
        <v>0.595833333333333</v>
      </c>
      <c r="S112" s="58" t="n">
        <v>5</v>
      </c>
      <c r="T112" s="59" t="n">
        <f aca="false">N112+I112*2</f>
        <v>0.567361111111111</v>
      </c>
      <c r="U112" s="55" t="n">
        <f aca="false">S112+O112+J112*2-K112*2-P112-T112/1000000000</f>
        <v>61.9999999994326</v>
      </c>
      <c r="V112" s="60" t="s">
        <v>457</v>
      </c>
      <c r="W112" s="13"/>
    </row>
    <row r="113" customFormat="false" ht="15" hidden="false" customHeight="true" outlineLevel="0" collapsed="false">
      <c r="B113" s="47" t="n">
        <v>54</v>
      </c>
      <c r="C113" s="48" t="s">
        <v>437</v>
      </c>
      <c r="D113" s="48" t="s">
        <v>458</v>
      </c>
      <c r="E113" s="48" t="s">
        <v>459</v>
      </c>
      <c r="F113" s="49" t="s">
        <v>460</v>
      </c>
      <c r="G113" s="50" t="n">
        <v>0.829166666666667</v>
      </c>
      <c r="H113" s="51" t="n">
        <v>0.96875</v>
      </c>
      <c r="I113" s="51" t="n">
        <f aca="false">H113-G113</f>
        <v>0.139583333333333</v>
      </c>
      <c r="J113" s="52" t="n">
        <v>19</v>
      </c>
      <c r="K113" s="53" t="n">
        <f aca="false">IF(I113&lt;$X$2,0,CEILING((I113-$X$3)/$Z$2,1))</f>
        <v>0</v>
      </c>
      <c r="L113" s="50" t="n">
        <v>0.370833333333333</v>
      </c>
      <c r="M113" s="51" t="n">
        <v>0.655555555555556</v>
      </c>
      <c r="N113" s="51" t="n">
        <f aca="false">M113-L113</f>
        <v>0.284722222222222</v>
      </c>
      <c r="O113" s="54" t="n">
        <v>21</v>
      </c>
      <c r="P113" s="55" t="n">
        <f aca="false">IF(N113&lt;$Y$2,0,CEILING((N113-$Y$3)/$Z$2,1))</f>
        <v>0</v>
      </c>
      <c r="Q113" s="56"/>
      <c r="R113" s="57"/>
      <c r="S113" s="58"/>
      <c r="T113" s="59" t="n">
        <f aca="false">N113+I113*2</f>
        <v>0.563888888888889</v>
      </c>
      <c r="U113" s="55" t="n">
        <f aca="false">S113+O113+J113*2-K113*2-P113-T113/1000000000</f>
        <v>58.9999999994361</v>
      </c>
      <c r="V113" s="60" t="s">
        <v>461</v>
      </c>
      <c r="W113" s="13"/>
    </row>
    <row r="114" customFormat="false" ht="15" hidden="false" customHeight="true" outlineLevel="0" collapsed="false">
      <c r="B114" s="47" t="n">
        <v>80</v>
      </c>
      <c r="C114" s="48" t="s">
        <v>437</v>
      </c>
      <c r="D114" s="48" t="s">
        <v>462</v>
      </c>
      <c r="E114" s="48" t="s">
        <v>463</v>
      </c>
      <c r="F114" s="49" t="s">
        <v>464</v>
      </c>
      <c r="G114" s="50" t="n">
        <v>0.834722222222222</v>
      </c>
      <c r="H114" s="51" t="n">
        <v>0.980555555555556</v>
      </c>
      <c r="I114" s="51" t="n">
        <f aca="false">H114-G114</f>
        <v>0.145833333333333</v>
      </c>
      <c r="J114" s="52" t="n">
        <v>15</v>
      </c>
      <c r="K114" s="53" t="n">
        <f aca="false">IF(I114&lt;$X$2,0,CEILING((I114-$X$3)/$Z$2,1))</f>
        <v>0</v>
      </c>
      <c r="L114" s="50" t="n">
        <v>0.340277777777778</v>
      </c>
      <c r="M114" s="51" t="n">
        <v>0.622916666666667</v>
      </c>
      <c r="N114" s="51" t="n">
        <f aca="false">M114-L114</f>
        <v>0.282638888888889</v>
      </c>
      <c r="O114" s="54" t="n">
        <v>16</v>
      </c>
      <c r="P114" s="55" t="n">
        <f aca="false">IF(N114&lt;$Y$2,0,CEILING((N114-$Y$3)/$Z$2,1))</f>
        <v>0</v>
      </c>
      <c r="Q114" s="56" t="n">
        <v>0.447916666666667</v>
      </c>
      <c r="R114" s="57" t="s">
        <v>65</v>
      </c>
      <c r="S114" s="58"/>
      <c r="T114" s="59" t="n">
        <f aca="false">N114+I114*2</f>
        <v>0.574305555555556</v>
      </c>
      <c r="U114" s="55" t="n">
        <f aca="false">S114+O114+J114*2-K114*2-P114-T114/1000000000</f>
        <v>45.9999999994257</v>
      </c>
      <c r="V114" s="60" t="s">
        <v>465</v>
      </c>
      <c r="W114" s="13"/>
    </row>
    <row r="115" customFormat="false" ht="15" hidden="false" customHeight="true" outlineLevel="0" collapsed="false">
      <c r="B115" s="47" t="n">
        <v>126</v>
      </c>
      <c r="C115" s="48" t="s">
        <v>437</v>
      </c>
      <c r="D115" s="48" t="s">
        <v>466</v>
      </c>
      <c r="E115" s="48" t="s">
        <v>467</v>
      </c>
      <c r="F115" s="49" t="s">
        <v>468</v>
      </c>
      <c r="G115" s="50" t="n">
        <v>0.847222222222222</v>
      </c>
      <c r="H115" s="51" t="n">
        <v>0.960416666666667</v>
      </c>
      <c r="I115" s="51" t="n">
        <f aca="false">H115-G115</f>
        <v>0.113194444444444</v>
      </c>
      <c r="J115" s="52" t="n">
        <v>8</v>
      </c>
      <c r="K115" s="53" t="n">
        <f aca="false">IF(I115&lt;$X$2,0,CEILING((I115-$X$3)/$Z$2,1))</f>
        <v>0</v>
      </c>
      <c r="L115" s="50" t="n">
        <v>0.404861111111111</v>
      </c>
      <c r="M115" s="51" t="n">
        <v>0.688194444444445</v>
      </c>
      <c r="N115" s="51" t="n">
        <f aca="false">M115-L115</f>
        <v>0.283333333333333</v>
      </c>
      <c r="O115" s="54" t="n">
        <v>13</v>
      </c>
      <c r="P115" s="55" t="n">
        <f aca="false">IF(N115&lt;$Y$2,0,CEILING((N115-$Y$3)/$Z$2,1))</f>
        <v>0</v>
      </c>
      <c r="Q115" s="56"/>
      <c r="R115" s="57"/>
      <c r="S115" s="58"/>
      <c r="T115" s="59" t="n">
        <f aca="false">N115+I115*2</f>
        <v>0.509722222222222</v>
      </c>
      <c r="U115" s="55" t="n">
        <f aca="false">S115+O115+J115*2-K115*2-P115-T115/1000000000</f>
        <v>28.9999999994903</v>
      </c>
      <c r="V115" s="60" t="s">
        <v>469</v>
      </c>
      <c r="W115" s="13"/>
    </row>
    <row r="116" customFormat="false" ht="15" hidden="false" customHeight="true" outlineLevel="0" collapsed="false">
      <c r="B116" s="47" t="n">
        <v>44</v>
      </c>
      <c r="C116" s="48" t="s">
        <v>437</v>
      </c>
      <c r="D116" s="108" t="n">
        <v>69</v>
      </c>
      <c r="E116" s="48" t="s">
        <v>470</v>
      </c>
      <c r="F116" s="49" t="s">
        <v>471</v>
      </c>
      <c r="G116" s="50" t="n">
        <v>0.820833333333333</v>
      </c>
      <c r="H116" s="51" t="n">
        <v>0.968055555555556</v>
      </c>
      <c r="I116" s="51" t="n">
        <f aca="false">H116-G116</f>
        <v>0.147222222222222</v>
      </c>
      <c r="J116" s="52" t="n">
        <v>8</v>
      </c>
      <c r="K116" s="53" t="n">
        <f aca="false">IF(I116&lt;$X$2,0,CEILING((I116-$X$3)/$Z$2,1))</f>
        <v>1</v>
      </c>
      <c r="L116" s="50" t="n">
        <v>0.348611111111111</v>
      </c>
      <c r="M116" s="51" t="n">
        <v>0.635416666666667</v>
      </c>
      <c r="N116" s="51" t="n">
        <f aca="false">M116-L116</f>
        <v>0.286805555555556</v>
      </c>
      <c r="O116" s="54" t="n">
        <v>10</v>
      </c>
      <c r="P116" s="55" t="n">
        <f aca="false">IF(N116&lt;$Y$2,0,CEILING((N116-$Y$3)/$Z$2,1))</f>
        <v>0</v>
      </c>
      <c r="Q116" s="56" t="n">
        <v>0.434027777777778</v>
      </c>
      <c r="R116" s="57"/>
      <c r="S116" s="58"/>
      <c r="T116" s="59" t="n">
        <f aca="false">N116+I116*2</f>
        <v>0.58125</v>
      </c>
      <c r="U116" s="55" t="n">
        <f aca="false">S116+O116+J116*2-K116*2-P116-T116/1000000000</f>
        <v>23.9999999994188</v>
      </c>
      <c r="V116" s="60" t="s">
        <v>472</v>
      </c>
      <c r="W116" s="13"/>
    </row>
    <row r="117" customFormat="false" ht="15" hidden="false" customHeight="true" outlineLevel="0" collapsed="false">
      <c r="B117" s="109" t="n">
        <v>127</v>
      </c>
      <c r="C117" s="110" t="s">
        <v>437</v>
      </c>
      <c r="D117" s="110" t="s">
        <v>473</v>
      </c>
      <c r="E117" s="110" t="s">
        <v>474</v>
      </c>
      <c r="F117" s="111" t="s">
        <v>475</v>
      </c>
      <c r="G117" s="112" t="n">
        <v>0.816666666666667</v>
      </c>
      <c r="H117" s="113" t="n">
        <v>0.947222222222222</v>
      </c>
      <c r="I117" s="113" t="n">
        <f aca="false">H117-G117</f>
        <v>0.130555555555556</v>
      </c>
      <c r="J117" s="114" t="n">
        <v>12</v>
      </c>
      <c r="K117" s="115" t="n">
        <f aca="false">IF(I117&lt;$X$2,0,CEILING((I117-$X$3)/$Z$2,1))</f>
        <v>0</v>
      </c>
      <c r="L117" s="112"/>
      <c r="M117" s="113"/>
      <c r="N117" s="113" t="n">
        <f aca="false">M117-L117</f>
        <v>0</v>
      </c>
      <c r="O117" s="116"/>
      <c r="P117" s="117" t="n">
        <f aca="false">IF(N117&lt;$Y$2,0,CEILING((N117-$Y$3)/$Z$2,1))</f>
        <v>0</v>
      </c>
      <c r="Q117" s="118"/>
      <c r="R117" s="119"/>
      <c r="S117" s="120"/>
      <c r="T117" s="121" t="n">
        <f aca="false">N117+I117*2</f>
        <v>0.261111111111111</v>
      </c>
      <c r="U117" s="117" t="n">
        <f aca="false">(S117+O117+J117*2-K117*2-P117-T117/100000000)</f>
        <v>23.9999999973889</v>
      </c>
      <c r="V117" s="122" t="s">
        <v>476</v>
      </c>
      <c r="W117" s="13"/>
    </row>
  </sheetData>
  <autoFilter ref="B3:V117"/>
  <mergeCells count="10">
    <mergeCell ref="B2:B3"/>
    <mergeCell ref="C2:C3"/>
    <mergeCell ref="D2:D3"/>
    <mergeCell ref="E2:E3"/>
    <mergeCell ref="F2:F3"/>
    <mergeCell ref="G2:J2"/>
    <mergeCell ref="L2:O2"/>
    <mergeCell ref="Q2:R2"/>
    <mergeCell ref="T2:U2"/>
    <mergeCell ref="V2:V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M131"/>
  <sheetViews>
    <sheetView windowProtection="false" showFormulas="false" showGridLines="true" showRowColHeaders="true" showZeros="true" rightToLeft="false" tabSelected="false" showOutlineSymbols="true" defaultGridColor="true" view="normal" topLeftCell="A82" colorId="64" zoomScale="100" zoomScaleNormal="100" zoomScalePageLayoutView="100" workbookViewId="0">
      <selection pane="topLeft" activeCell="B93" activeCellId="0" sqref="B93"/>
    </sheetView>
  </sheetViews>
  <sheetFormatPr defaultRowHeight="15"/>
  <cols>
    <col collapsed="false" hidden="false" max="2" min="1" style="0" width="3.96356275303644"/>
    <col collapsed="false" hidden="false" max="3" min="3" style="0" width="6.85425101214575"/>
    <col collapsed="false" hidden="false" max="4" min="4" style="0" width="34.4939271255061"/>
    <col collapsed="false" hidden="false" max="5" min="5" style="0" width="22.0647773279352"/>
    <col collapsed="false" hidden="false" max="6" min="6" style="0" width="29.3522267206478"/>
    <col collapsed="false" hidden="false" max="7" min="7" style="0" width="8.1417004048583"/>
    <col collapsed="false" hidden="false" max="8" min="8" style="0" width="5.46153846153846"/>
    <col collapsed="false" hidden="false" max="1025" min="9" style="0" width="8.57085020242915"/>
  </cols>
  <sheetData>
    <row r="1" customFormat="false" ht="15" hidden="false" customHeight="false" outlineLevel="0" collapsed="false">
      <c r="K1" s="0" t="s">
        <v>0</v>
      </c>
      <c r="L1" s="0" t="s">
        <v>1</v>
      </c>
      <c r="M1" s="0" t="s">
        <v>2</v>
      </c>
    </row>
    <row r="2" customFormat="false" ht="15" hidden="false" customHeight="false" outlineLevel="0" collapsed="false">
      <c r="G2" s="0" t="s">
        <v>11</v>
      </c>
      <c r="K2" s="0" t="n">
        <v>0.146527777777778</v>
      </c>
      <c r="L2" s="0" t="n">
        <v>0.292361111111111</v>
      </c>
      <c r="M2" s="0" t="n">
        <v>0.00347222222222222</v>
      </c>
    </row>
    <row r="3" customFormat="false" ht="15" hidden="false" customHeight="false" outlineLevel="0" collapsed="false">
      <c r="B3" s="0" t="s">
        <v>3</v>
      </c>
      <c r="C3" s="0" t="s">
        <v>4</v>
      </c>
      <c r="D3" s="0" t="s">
        <v>5</v>
      </c>
      <c r="E3" s="0" t="s">
        <v>6</v>
      </c>
      <c r="F3" s="0" t="s">
        <v>7</v>
      </c>
      <c r="G3" s="0" t="s">
        <v>15</v>
      </c>
      <c r="H3" s="0" t="s">
        <v>16</v>
      </c>
      <c r="K3" s="0" t="n">
        <v>0.145833333333333</v>
      </c>
      <c r="L3" s="0" t="n">
        <v>0.291666666666667</v>
      </c>
    </row>
    <row r="4" customFormat="false" ht="15" hidden="false" customHeight="false" outlineLevel="0" collapsed="false">
      <c r="B4" s="0" t="n">
        <v>122</v>
      </c>
      <c r="C4" s="0" t="s">
        <v>18</v>
      </c>
      <c r="D4" s="0" t="s">
        <v>19</v>
      </c>
      <c r="E4" s="0" t="s">
        <v>20</v>
      </c>
      <c r="F4" s="0" t="s">
        <v>21</v>
      </c>
      <c r="G4" s="123" t="n">
        <v>0.540972222222222</v>
      </c>
      <c r="H4" s="0" t="n">
        <v>116.999999999459</v>
      </c>
    </row>
    <row r="5" customFormat="false" ht="15" hidden="false" customHeight="false" outlineLevel="0" collapsed="false">
      <c r="B5" s="0" t="n">
        <v>73</v>
      </c>
      <c r="C5" s="0" t="s">
        <v>183</v>
      </c>
      <c r="D5" s="0" t="s">
        <v>184</v>
      </c>
      <c r="E5" s="0" t="s">
        <v>185</v>
      </c>
      <c r="F5" s="0" t="s">
        <v>186</v>
      </c>
      <c r="G5" s="123" t="n">
        <v>0.572222222222222</v>
      </c>
      <c r="H5" s="0" t="n">
        <v>109.999999999428</v>
      </c>
    </row>
    <row r="6" customFormat="false" ht="15" hidden="false" customHeight="false" outlineLevel="0" collapsed="false">
      <c r="B6" s="0" t="n">
        <v>40</v>
      </c>
      <c r="C6" s="0" t="s">
        <v>18</v>
      </c>
      <c r="D6" s="0" t="s">
        <v>23</v>
      </c>
      <c r="E6" s="0" t="s">
        <v>24</v>
      </c>
      <c r="F6" s="0" t="s">
        <v>25</v>
      </c>
      <c r="G6" s="123" t="n">
        <v>0.572222222222223</v>
      </c>
      <c r="H6" s="0" t="n">
        <v>106.999999999428</v>
      </c>
    </row>
    <row r="7" customFormat="false" ht="15" hidden="false" customHeight="false" outlineLevel="0" collapsed="false">
      <c r="B7" s="0" t="n">
        <v>33</v>
      </c>
      <c r="C7" s="0" t="s">
        <v>18</v>
      </c>
      <c r="D7" s="0" t="s">
        <v>27</v>
      </c>
      <c r="E7" s="0" t="s">
        <v>28</v>
      </c>
      <c r="F7" s="0" t="s">
        <v>29</v>
      </c>
      <c r="G7" s="123" t="n">
        <v>0.578472222222222</v>
      </c>
      <c r="H7" s="0" t="n">
        <v>106.999999999422</v>
      </c>
    </row>
    <row r="8" customFormat="false" ht="15" hidden="false" customHeight="false" outlineLevel="0" collapsed="false">
      <c r="B8" s="0" t="n">
        <v>49</v>
      </c>
      <c r="C8" s="0" t="s">
        <v>18</v>
      </c>
      <c r="D8" s="0" t="s">
        <v>31</v>
      </c>
      <c r="E8" s="0" t="s">
        <v>32</v>
      </c>
      <c r="F8" s="0" t="s">
        <v>33</v>
      </c>
      <c r="G8" s="123" t="n">
        <v>0.572916666666667</v>
      </c>
      <c r="H8" s="0" t="n">
        <v>104.999999999427</v>
      </c>
    </row>
    <row r="9" customFormat="false" ht="15" hidden="false" customHeight="false" outlineLevel="0" collapsed="false">
      <c r="B9" s="0" t="n">
        <v>24</v>
      </c>
      <c r="C9" s="0" t="s">
        <v>18</v>
      </c>
      <c r="D9" s="0" t="s">
        <v>35</v>
      </c>
      <c r="E9" s="0" t="s">
        <v>36</v>
      </c>
      <c r="F9" s="0" t="s">
        <v>37</v>
      </c>
      <c r="G9" s="123" t="n">
        <v>0.577777777777778</v>
      </c>
      <c r="H9" s="0" t="n">
        <v>101.999999999422</v>
      </c>
    </row>
    <row r="10" customFormat="false" ht="15" hidden="false" customHeight="false" outlineLevel="0" collapsed="false">
      <c r="B10" s="0" t="n">
        <v>59</v>
      </c>
      <c r="C10" s="0" t="s">
        <v>18</v>
      </c>
      <c r="D10" s="0" t="s">
        <v>39</v>
      </c>
      <c r="E10" s="0" t="s">
        <v>40</v>
      </c>
      <c r="F10" s="0" t="s">
        <v>41</v>
      </c>
      <c r="G10" s="123" t="n">
        <v>0.578472222222222</v>
      </c>
      <c r="H10" s="0" t="n">
        <v>99.9999999994215</v>
      </c>
      <c r="K10" s="0" t="n">
        <v>4</v>
      </c>
    </row>
    <row r="11" customFormat="false" ht="15" hidden="false" customHeight="false" outlineLevel="0" collapsed="false">
      <c r="B11" s="0" t="n">
        <v>108</v>
      </c>
      <c r="C11" s="0" t="s">
        <v>183</v>
      </c>
      <c r="D11" s="0" t="s">
        <v>188</v>
      </c>
      <c r="E11" s="0" t="s">
        <v>189</v>
      </c>
      <c r="F11" s="0" t="s">
        <v>190</v>
      </c>
      <c r="G11" s="123" t="n">
        <v>0.547916666666667</v>
      </c>
      <c r="H11" s="0" t="n">
        <v>98.9999999994521</v>
      </c>
    </row>
    <row r="12" customFormat="false" ht="15" hidden="false" customHeight="false" outlineLevel="0" collapsed="false">
      <c r="B12" s="0" t="n">
        <v>61</v>
      </c>
      <c r="C12" s="0" t="s">
        <v>183</v>
      </c>
      <c r="D12" s="0" t="s">
        <v>192</v>
      </c>
      <c r="E12" s="0" t="s">
        <v>193</v>
      </c>
      <c r="F12" s="0" t="s">
        <v>194</v>
      </c>
      <c r="G12" s="123" t="n">
        <v>0.563888888888889</v>
      </c>
      <c r="H12" s="0" t="n">
        <v>95.9999999994361</v>
      </c>
    </row>
    <row r="13" customFormat="false" ht="15" hidden="false" customHeight="false" outlineLevel="0" collapsed="false">
      <c r="B13" s="0" t="n">
        <v>42</v>
      </c>
      <c r="C13" s="0" t="s">
        <v>437</v>
      </c>
      <c r="D13" s="0" t="s">
        <v>438</v>
      </c>
      <c r="E13" s="0" t="s">
        <v>439</v>
      </c>
      <c r="F13" s="0" t="s">
        <v>440</v>
      </c>
      <c r="G13" s="123" t="n">
        <v>0.577083333333333</v>
      </c>
      <c r="H13" s="0" t="n">
        <v>93.9999999994229</v>
      </c>
    </row>
    <row r="14" customFormat="false" ht="15" hidden="false" customHeight="false" outlineLevel="0" collapsed="false">
      <c r="B14" s="0" t="n">
        <v>66</v>
      </c>
      <c r="C14" s="0" t="s">
        <v>183</v>
      </c>
      <c r="D14" s="0" t="s">
        <v>196</v>
      </c>
      <c r="E14" s="0" t="s">
        <v>197</v>
      </c>
      <c r="F14" s="0" t="s">
        <v>198</v>
      </c>
      <c r="G14" s="123" t="n">
        <v>0.5875</v>
      </c>
      <c r="H14" s="0" t="n">
        <v>91.9999999994125</v>
      </c>
    </row>
    <row r="15" customFormat="false" ht="15" hidden="false" customHeight="false" outlineLevel="0" collapsed="false">
      <c r="B15" s="0" t="n">
        <v>87</v>
      </c>
      <c r="C15" s="0" t="s">
        <v>18</v>
      </c>
      <c r="D15" s="0" t="s">
        <v>43</v>
      </c>
      <c r="E15" s="0" t="s">
        <v>44</v>
      </c>
      <c r="F15" s="0" t="s">
        <v>45</v>
      </c>
      <c r="G15" s="123" t="n">
        <v>0.573611111111111</v>
      </c>
      <c r="H15" s="0" t="n">
        <v>90.9999999994264</v>
      </c>
    </row>
    <row r="16" customFormat="false" ht="15" hidden="false" customHeight="false" outlineLevel="0" collapsed="false">
      <c r="B16" s="0" t="n">
        <v>111</v>
      </c>
      <c r="C16" s="0" t="s">
        <v>18</v>
      </c>
      <c r="D16" s="0" t="s">
        <v>47</v>
      </c>
      <c r="E16" s="0" t="s">
        <v>48</v>
      </c>
      <c r="F16" s="0" t="s">
        <v>49</v>
      </c>
      <c r="G16" s="123" t="n">
        <v>0.564583333333333</v>
      </c>
      <c r="H16" s="0" t="n">
        <v>87.9999999994354</v>
      </c>
      <c r="J16" s="0" t="n">
        <v>4</v>
      </c>
    </row>
    <row r="17" customFormat="false" ht="15" hidden="false" customHeight="false" outlineLevel="0" collapsed="false">
      <c r="B17" s="0" t="n">
        <v>1</v>
      </c>
      <c r="C17" s="0" t="s">
        <v>18</v>
      </c>
      <c r="D17" s="0" t="s">
        <v>55</v>
      </c>
      <c r="E17" s="0" t="s">
        <v>56</v>
      </c>
      <c r="F17" s="0" t="s">
        <v>57</v>
      </c>
      <c r="G17" s="123" t="n">
        <v>0.573611111111111</v>
      </c>
      <c r="H17" s="0" t="n">
        <v>86.9999999994264</v>
      </c>
    </row>
    <row r="18" customFormat="false" ht="15" hidden="false" customHeight="false" outlineLevel="0" collapsed="false">
      <c r="B18" s="0" t="n">
        <v>79</v>
      </c>
      <c r="C18" s="0" t="s">
        <v>18</v>
      </c>
      <c r="D18" s="0" t="s">
        <v>51</v>
      </c>
      <c r="E18" s="0" t="s">
        <v>52</v>
      </c>
      <c r="F18" s="0" t="s">
        <v>53</v>
      </c>
      <c r="G18" s="123" t="n">
        <v>0.573611111111111</v>
      </c>
      <c r="H18" s="0" t="n">
        <v>86.9999999994264</v>
      </c>
    </row>
    <row r="19" customFormat="false" ht="15" hidden="false" customHeight="false" outlineLevel="0" collapsed="false">
      <c r="B19" s="0" t="n">
        <v>57</v>
      </c>
      <c r="C19" s="0" t="s">
        <v>183</v>
      </c>
      <c r="D19" s="0" t="s">
        <v>200</v>
      </c>
      <c r="E19" s="0" t="s">
        <v>201</v>
      </c>
      <c r="F19" s="0" t="s">
        <v>202</v>
      </c>
      <c r="G19" s="123" t="n">
        <v>0.563194444444445</v>
      </c>
      <c r="H19" s="0" t="n">
        <v>85.9999999994368</v>
      </c>
    </row>
    <row r="20" customFormat="false" ht="15" hidden="false" customHeight="false" outlineLevel="0" collapsed="false">
      <c r="B20" s="0" t="n">
        <v>31</v>
      </c>
      <c r="C20" s="0" t="s">
        <v>18</v>
      </c>
      <c r="D20" s="0" t="s">
        <v>58</v>
      </c>
      <c r="E20" s="0" t="s">
        <v>59</v>
      </c>
      <c r="F20" s="0" t="s">
        <v>60</v>
      </c>
      <c r="G20" s="123" t="n">
        <v>0.575694444444444</v>
      </c>
      <c r="H20" s="0" t="n">
        <v>85.9999999994243</v>
      </c>
    </row>
    <row r="21" customFormat="false" ht="15" hidden="false" customHeight="false" outlineLevel="0" collapsed="false">
      <c r="B21" s="0" t="n">
        <v>27</v>
      </c>
      <c r="C21" s="0" t="s">
        <v>183</v>
      </c>
      <c r="D21" s="0" t="s">
        <v>204</v>
      </c>
      <c r="E21" s="0" t="s">
        <v>205</v>
      </c>
      <c r="F21" s="0" t="s">
        <v>206</v>
      </c>
      <c r="G21" s="123" t="n">
        <v>0.555555555555556</v>
      </c>
      <c r="H21" s="0" t="n">
        <v>84.9999999994444</v>
      </c>
    </row>
    <row r="22" customFormat="false" ht="15" hidden="false" customHeight="false" outlineLevel="0" collapsed="false">
      <c r="B22" s="0" t="n">
        <v>116</v>
      </c>
      <c r="C22" s="0" t="s">
        <v>183</v>
      </c>
      <c r="D22" s="0" t="s">
        <v>208</v>
      </c>
      <c r="E22" s="0" t="s">
        <v>209</v>
      </c>
      <c r="F22" s="0" t="s">
        <v>210</v>
      </c>
      <c r="G22" s="123" t="n">
        <v>0.502777777777778</v>
      </c>
      <c r="H22" s="0" t="n">
        <v>83.9999999994972</v>
      </c>
    </row>
    <row r="23" customFormat="false" ht="15" hidden="false" customHeight="false" outlineLevel="0" collapsed="false">
      <c r="B23" s="0" t="n">
        <v>115</v>
      </c>
      <c r="C23" s="0" t="s">
        <v>18</v>
      </c>
      <c r="D23" s="0" t="s">
        <v>62</v>
      </c>
      <c r="E23" s="0" t="s">
        <v>63</v>
      </c>
      <c r="F23" s="0" t="s">
        <v>64</v>
      </c>
      <c r="G23" s="123" t="n">
        <v>0.570138888888889</v>
      </c>
      <c r="H23" s="0" t="n">
        <v>83.9999999994299</v>
      </c>
    </row>
    <row r="24" customFormat="false" ht="15" hidden="false" customHeight="false" outlineLevel="0" collapsed="false">
      <c r="B24" s="0" t="n">
        <v>92</v>
      </c>
      <c r="C24" s="0" t="s">
        <v>18</v>
      </c>
      <c r="D24" s="0" t="s">
        <v>67</v>
      </c>
      <c r="E24" s="0" t="s">
        <v>68</v>
      </c>
      <c r="F24" s="0" t="s">
        <v>69</v>
      </c>
      <c r="G24" s="123" t="n">
        <v>0.574305555555556</v>
      </c>
      <c r="H24" s="0" t="n">
        <v>81.9999999994257</v>
      </c>
    </row>
    <row r="25" customFormat="false" ht="15" hidden="false" customHeight="false" outlineLevel="0" collapsed="false">
      <c r="B25" s="0" t="n">
        <v>70</v>
      </c>
      <c r="C25" s="0" t="s">
        <v>18</v>
      </c>
      <c r="D25" s="0" t="s">
        <v>71</v>
      </c>
      <c r="E25" s="0" t="s">
        <v>72</v>
      </c>
      <c r="F25" s="0" t="s">
        <v>73</v>
      </c>
      <c r="G25" s="123" t="n">
        <v>0.582638888888889</v>
      </c>
      <c r="H25" s="0" t="n">
        <v>81.9999999994174</v>
      </c>
    </row>
    <row r="26" customFormat="false" ht="15" hidden="false" customHeight="false" outlineLevel="0" collapsed="false">
      <c r="B26" s="0" t="n">
        <v>77</v>
      </c>
      <c r="C26" s="0" t="s">
        <v>18</v>
      </c>
      <c r="D26" s="0" t="s">
        <v>75</v>
      </c>
      <c r="E26" s="0" t="s">
        <v>76</v>
      </c>
      <c r="F26" s="0" t="s">
        <v>77</v>
      </c>
      <c r="G26" s="123" t="n">
        <v>0.595833333333333</v>
      </c>
      <c r="H26" s="0" t="n">
        <v>81.9999999994042</v>
      </c>
    </row>
    <row r="27" customFormat="false" ht="15" hidden="false" customHeight="false" outlineLevel="0" collapsed="false">
      <c r="B27" s="0" t="n">
        <v>35</v>
      </c>
      <c r="C27" s="0" t="s">
        <v>18</v>
      </c>
      <c r="D27" s="0" t="s">
        <v>79</v>
      </c>
      <c r="E27" s="0" t="s">
        <v>80</v>
      </c>
      <c r="F27" s="0" t="s">
        <v>81</v>
      </c>
      <c r="G27" s="123" t="n">
        <v>0.567361111111111</v>
      </c>
      <c r="H27" s="0" t="n">
        <v>79.9999999994327</v>
      </c>
    </row>
    <row r="28" customFormat="false" ht="15" hidden="false" customHeight="false" outlineLevel="0" collapsed="false">
      <c r="B28" s="0" t="n">
        <v>39</v>
      </c>
      <c r="C28" s="0" t="s">
        <v>18</v>
      </c>
      <c r="D28" s="0" t="s">
        <v>83</v>
      </c>
      <c r="E28" s="0" t="s">
        <v>84</v>
      </c>
      <c r="F28" s="0" t="s">
        <v>85</v>
      </c>
      <c r="G28" s="123" t="n">
        <v>0.583333333333333</v>
      </c>
      <c r="H28" s="0" t="n">
        <v>79.9999999994167</v>
      </c>
    </row>
    <row r="29" customFormat="false" ht="15" hidden="false" customHeight="false" outlineLevel="0" collapsed="false">
      <c r="B29" s="0" t="n">
        <v>69</v>
      </c>
      <c r="C29" s="0" t="s">
        <v>437</v>
      </c>
      <c r="D29" s="0" t="s">
        <v>442</v>
      </c>
      <c r="E29" s="0" t="s">
        <v>443</v>
      </c>
      <c r="F29" s="0" t="s">
        <v>444</v>
      </c>
      <c r="G29" s="123" t="n">
        <v>0.554166666666667</v>
      </c>
      <c r="H29" s="0" t="n">
        <v>77.9999999994458</v>
      </c>
    </row>
    <row r="30" customFormat="false" ht="15" hidden="false" customHeight="false" outlineLevel="0" collapsed="false">
      <c r="B30" s="0" t="n">
        <v>60</v>
      </c>
      <c r="C30" s="0" t="s">
        <v>18</v>
      </c>
      <c r="D30" s="0" t="s">
        <v>87</v>
      </c>
      <c r="E30" s="0" t="s">
        <v>88</v>
      </c>
      <c r="F30" s="0" t="s">
        <v>89</v>
      </c>
      <c r="G30" s="123" t="n">
        <v>0.591666666666667</v>
      </c>
      <c r="H30" s="0" t="n">
        <v>77.9999999994083</v>
      </c>
    </row>
    <row r="31" customFormat="false" ht="15" hidden="false" customHeight="false" outlineLevel="0" collapsed="false">
      <c r="B31" s="0" t="n">
        <v>16</v>
      </c>
      <c r="C31" s="0" t="s">
        <v>183</v>
      </c>
      <c r="D31" s="0" t="s">
        <v>212</v>
      </c>
      <c r="E31" s="0" t="s">
        <v>213</v>
      </c>
      <c r="F31" s="0" t="s">
        <v>214</v>
      </c>
      <c r="G31" s="123" t="n">
        <v>0.564583333333333</v>
      </c>
      <c r="H31" s="0" t="n">
        <v>75.9999999994354</v>
      </c>
    </row>
    <row r="32" customFormat="false" ht="15" hidden="false" customHeight="false" outlineLevel="0" collapsed="false">
      <c r="B32" s="0" t="n">
        <v>72</v>
      </c>
      <c r="C32" s="0" t="s">
        <v>18</v>
      </c>
      <c r="D32" s="0" t="s">
        <v>91</v>
      </c>
      <c r="E32" s="0" t="s">
        <v>92</v>
      </c>
      <c r="F32" s="0" t="s">
        <v>93</v>
      </c>
      <c r="G32" s="123" t="n">
        <v>0.574305555555556</v>
      </c>
      <c r="H32" s="0" t="n">
        <v>75.9999999994257</v>
      </c>
    </row>
    <row r="33" customFormat="false" ht="15" hidden="false" customHeight="false" outlineLevel="0" collapsed="false">
      <c r="B33" s="0" t="n">
        <v>34</v>
      </c>
      <c r="C33" s="0" t="s">
        <v>183</v>
      </c>
      <c r="D33" s="0" t="s">
        <v>216</v>
      </c>
      <c r="E33" s="0" t="s">
        <v>217</v>
      </c>
      <c r="F33" s="0" t="s">
        <v>218</v>
      </c>
      <c r="G33" s="123" t="n">
        <v>0.547916666666667</v>
      </c>
      <c r="H33" s="0" t="n">
        <v>74.9999999994521</v>
      </c>
    </row>
    <row r="34" customFormat="false" ht="15" hidden="false" customHeight="false" outlineLevel="0" collapsed="false">
      <c r="B34" s="0" t="n">
        <v>89</v>
      </c>
      <c r="C34" s="0" t="s">
        <v>18</v>
      </c>
      <c r="D34" s="0" t="s">
        <v>95</v>
      </c>
      <c r="E34" s="0" t="s">
        <v>96</v>
      </c>
      <c r="F34" s="0" t="s">
        <v>97</v>
      </c>
      <c r="G34" s="123" t="n">
        <v>0.578472222222222</v>
      </c>
      <c r="H34" s="0" t="n">
        <v>74.9999999994215</v>
      </c>
    </row>
    <row r="35" customFormat="false" ht="15" hidden="false" customHeight="false" outlineLevel="0" collapsed="false">
      <c r="B35" s="0" t="n">
        <v>113</v>
      </c>
      <c r="C35" s="0" t="s">
        <v>437</v>
      </c>
      <c r="D35" s="0" t="s">
        <v>446</v>
      </c>
      <c r="E35" s="0" t="s">
        <v>447</v>
      </c>
      <c r="F35" s="0" t="s">
        <v>448</v>
      </c>
      <c r="G35" s="123" t="n">
        <v>0.596527777777778</v>
      </c>
      <c r="H35" s="0" t="n">
        <v>73.9999999994035</v>
      </c>
    </row>
    <row r="36" customFormat="false" ht="15" hidden="false" customHeight="false" outlineLevel="0" collapsed="false">
      <c r="B36" s="0" t="n">
        <v>110</v>
      </c>
      <c r="C36" s="0" t="s">
        <v>183</v>
      </c>
      <c r="D36" s="0" t="s">
        <v>224</v>
      </c>
      <c r="E36" s="0" t="s">
        <v>477</v>
      </c>
      <c r="F36" s="0" t="s">
        <v>226</v>
      </c>
      <c r="G36" s="123" t="n">
        <v>0.545833333333333</v>
      </c>
      <c r="H36" s="0" t="n">
        <v>72.9999999994542</v>
      </c>
    </row>
    <row r="37" customFormat="false" ht="15" hidden="false" customHeight="false" outlineLevel="0" collapsed="false">
      <c r="B37" s="0" t="n">
        <v>47</v>
      </c>
      <c r="C37" s="0" t="s">
        <v>183</v>
      </c>
      <c r="D37" s="0" t="s">
        <v>228</v>
      </c>
      <c r="E37" s="0" t="s">
        <v>229</v>
      </c>
      <c r="F37" s="0" t="s">
        <v>230</v>
      </c>
      <c r="G37" s="123" t="n">
        <v>0.560416666666667</v>
      </c>
      <c r="H37" s="0" t="n">
        <v>71.9999999994396</v>
      </c>
    </row>
    <row r="38" customFormat="false" ht="15" hidden="false" customHeight="false" outlineLevel="0" collapsed="false">
      <c r="B38" s="0" t="n">
        <v>17</v>
      </c>
      <c r="C38" s="0" t="s">
        <v>18</v>
      </c>
      <c r="D38" s="0" t="s">
        <v>99</v>
      </c>
      <c r="E38" s="0" t="s">
        <v>100</v>
      </c>
      <c r="F38" s="0" t="s">
        <v>101</v>
      </c>
      <c r="G38" s="123" t="n">
        <v>0.563888888888889</v>
      </c>
      <c r="H38" s="0" t="n">
        <v>71.9999999994361</v>
      </c>
    </row>
    <row r="39" customFormat="false" ht="15" hidden="false" customHeight="false" outlineLevel="0" collapsed="false">
      <c r="B39" s="0" t="n">
        <v>7</v>
      </c>
      <c r="C39" s="0" t="s">
        <v>18</v>
      </c>
      <c r="D39" s="0" t="s">
        <v>103</v>
      </c>
      <c r="E39" s="0" t="s">
        <v>104</v>
      </c>
      <c r="F39" s="0" t="s">
        <v>105</v>
      </c>
      <c r="G39" s="123" t="n">
        <v>0.568055555555556</v>
      </c>
      <c r="H39" s="0" t="n">
        <v>71.999999999432</v>
      </c>
    </row>
    <row r="40" customFormat="false" ht="15" hidden="false" customHeight="false" outlineLevel="0" collapsed="false">
      <c r="B40" s="0" t="n">
        <v>118</v>
      </c>
      <c r="C40" s="0" t="s">
        <v>18</v>
      </c>
      <c r="D40" s="0" t="s">
        <v>107</v>
      </c>
      <c r="E40" s="0" t="s">
        <v>108</v>
      </c>
      <c r="F40" s="0" t="s">
        <v>109</v>
      </c>
      <c r="G40" s="123" t="n">
        <v>0.580555555555556</v>
      </c>
      <c r="H40" s="0" t="n">
        <v>71.9999999994194</v>
      </c>
    </row>
    <row r="41" customFormat="false" ht="15" hidden="false" customHeight="false" outlineLevel="0" collapsed="false">
      <c r="B41" s="0" t="n">
        <v>45</v>
      </c>
      <c r="C41" s="0" t="s">
        <v>18</v>
      </c>
      <c r="D41" s="0" t="s">
        <v>111</v>
      </c>
      <c r="E41" s="0" t="s">
        <v>112</v>
      </c>
      <c r="F41" s="0" t="s">
        <v>113</v>
      </c>
      <c r="G41" s="123" t="n">
        <v>0.586805555555556</v>
      </c>
      <c r="H41" s="0" t="n">
        <v>71.9999999994132</v>
      </c>
    </row>
    <row r="42" customFormat="false" ht="15" hidden="false" customHeight="false" outlineLevel="0" collapsed="false">
      <c r="B42" s="0" t="n">
        <v>6</v>
      </c>
      <c r="C42" s="0" t="s">
        <v>183</v>
      </c>
      <c r="D42" s="0" t="s">
        <v>220</v>
      </c>
      <c r="E42" s="0" t="s">
        <v>221</v>
      </c>
      <c r="F42" s="0" t="s">
        <v>222</v>
      </c>
      <c r="G42" s="123" t="n">
        <v>0.558333333333334</v>
      </c>
      <c r="H42" s="0" t="n">
        <v>70.9999999994417</v>
      </c>
    </row>
    <row r="43" customFormat="false" ht="15" hidden="false" customHeight="false" outlineLevel="0" collapsed="false">
      <c r="B43" s="0" t="n">
        <v>41</v>
      </c>
      <c r="C43" s="0" t="s">
        <v>18</v>
      </c>
      <c r="D43" s="0" t="s">
        <v>115</v>
      </c>
      <c r="E43" s="0" t="s">
        <v>116</v>
      </c>
      <c r="F43" s="0" t="s">
        <v>117</v>
      </c>
      <c r="G43" s="123" t="n">
        <v>0.573611111111111</v>
      </c>
      <c r="H43" s="0" t="n">
        <v>70.9999999994264</v>
      </c>
    </row>
    <row r="44" customFormat="false" ht="15" hidden="false" customHeight="false" outlineLevel="0" collapsed="false">
      <c r="B44" s="0" t="n">
        <v>50</v>
      </c>
      <c r="C44" s="0" t="s">
        <v>18</v>
      </c>
      <c r="D44" s="0" t="s">
        <v>119</v>
      </c>
      <c r="E44" s="0" t="s">
        <v>120</v>
      </c>
      <c r="F44" s="0" t="s">
        <v>121</v>
      </c>
      <c r="G44" s="123" t="n">
        <v>0.561805555555555</v>
      </c>
      <c r="H44" s="0" t="n">
        <v>69.9999999994382</v>
      </c>
    </row>
    <row r="45" customFormat="false" ht="15" hidden="false" customHeight="false" outlineLevel="0" collapsed="false">
      <c r="B45" s="0" t="n">
        <v>18</v>
      </c>
      <c r="C45" s="0" t="s">
        <v>183</v>
      </c>
      <c r="D45" s="0" t="s">
        <v>232</v>
      </c>
      <c r="E45" s="0" t="s">
        <v>233</v>
      </c>
      <c r="F45" s="0" t="s">
        <v>234</v>
      </c>
      <c r="G45" s="123" t="n">
        <v>0.574305555555556</v>
      </c>
      <c r="H45" s="0" t="n">
        <v>69.9999999994257</v>
      </c>
    </row>
    <row r="46" customFormat="false" ht="15" hidden="false" customHeight="false" outlineLevel="0" collapsed="false">
      <c r="B46" s="0" t="n">
        <v>95</v>
      </c>
      <c r="C46" s="0" t="s">
        <v>18</v>
      </c>
      <c r="D46" s="0" t="s">
        <v>123</v>
      </c>
      <c r="E46" s="0" t="s">
        <v>124</v>
      </c>
      <c r="F46" s="0" t="s">
        <v>125</v>
      </c>
      <c r="G46" s="123" t="n">
        <v>0.532638888888889</v>
      </c>
      <c r="H46" s="0" t="n">
        <v>68.9999999994674</v>
      </c>
    </row>
    <row r="47" customFormat="false" ht="15" hidden="false" customHeight="false" outlineLevel="0" collapsed="false">
      <c r="B47" s="0" t="n">
        <v>25</v>
      </c>
      <c r="C47" s="0" t="s">
        <v>18</v>
      </c>
      <c r="D47" s="0" t="s">
        <v>127</v>
      </c>
      <c r="E47" s="0" t="s">
        <v>128</v>
      </c>
      <c r="F47" s="0" t="s">
        <v>129</v>
      </c>
      <c r="G47" s="123" t="n">
        <v>0.572222222222222</v>
      </c>
      <c r="H47" s="0" t="n">
        <v>68.9999999994278</v>
      </c>
    </row>
    <row r="48" customFormat="false" ht="15" hidden="false" customHeight="false" outlineLevel="0" collapsed="false">
      <c r="B48" s="0" t="n">
        <v>10</v>
      </c>
      <c r="C48" s="0" t="s">
        <v>18</v>
      </c>
      <c r="D48" s="0" t="s">
        <v>131</v>
      </c>
      <c r="E48" s="0" t="s">
        <v>132</v>
      </c>
      <c r="F48" s="0" t="s">
        <v>133</v>
      </c>
      <c r="G48" s="123" t="n">
        <v>0.58125</v>
      </c>
      <c r="H48" s="0" t="n">
        <v>67.9999999994188</v>
      </c>
    </row>
    <row r="49" customFormat="false" ht="15" hidden="false" customHeight="false" outlineLevel="0" collapsed="false">
      <c r="B49" s="0" t="n">
        <v>109</v>
      </c>
      <c r="C49" s="0" t="s">
        <v>183</v>
      </c>
      <c r="D49" s="0" t="s">
        <v>236</v>
      </c>
      <c r="E49" s="0" t="s">
        <v>237</v>
      </c>
      <c r="F49" s="0" t="s">
        <v>238</v>
      </c>
      <c r="G49" s="123" t="n">
        <v>0.555555555555556</v>
      </c>
      <c r="H49" s="0" t="n">
        <v>66.9999999994444</v>
      </c>
    </row>
    <row r="50" customFormat="false" ht="15" hidden="false" customHeight="false" outlineLevel="0" collapsed="false">
      <c r="B50" s="0" t="n">
        <v>53</v>
      </c>
      <c r="C50" s="0" t="s">
        <v>183</v>
      </c>
      <c r="D50" s="0" t="s">
        <v>240</v>
      </c>
      <c r="E50" s="0" t="s">
        <v>241</v>
      </c>
      <c r="F50" s="0" t="s">
        <v>242</v>
      </c>
      <c r="G50" s="123" t="n">
        <v>0.559027777777778</v>
      </c>
      <c r="H50" s="0" t="n">
        <v>66.999999999441</v>
      </c>
    </row>
    <row r="51" customFormat="false" ht="15" hidden="false" customHeight="false" outlineLevel="0" collapsed="false">
      <c r="B51" s="0" t="n">
        <v>51</v>
      </c>
      <c r="C51" s="0" t="s">
        <v>183</v>
      </c>
      <c r="D51" s="0" t="s">
        <v>244</v>
      </c>
      <c r="E51" s="0" t="s">
        <v>245</v>
      </c>
      <c r="F51" s="0" t="s">
        <v>246</v>
      </c>
      <c r="G51" s="123" t="n">
        <v>0.561805555555555</v>
      </c>
      <c r="H51" s="0" t="n">
        <v>66.9999999994382</v>
      </c>
    </row>
    <row r="52" customFormat="false" ht="15" hidden="false" customHeight="false" outlineLevel="0" collapsed="false">
      <c r="B52" s="0" t="n">
        <v>98</v>
      </c>
      <c r="C52" s="0" t="s">
        <v>437</v>
      </c>
      <c r="D52" s="0" t="s">
        <v>450</v>
      </c>
      <c r="E52" s="0" t="s">
        <v>451</v>
      </c>
      <c r="F52" s="0" t="s">
        <v>452</v>
      </c>
      <c r="G52" s="123" t="n">
        <v>0.574305555555556</v>
      </c>
      <c r="H52" s="0" t="n">
        <v>66.9999999994257</v>
      </c>
    </row>
    <row r="53" customFormat="false" ht="15" hidden="false" customHeight="false" outlineLevel="0" collapsed="false">
      <c r="B53" s="0" t="n">
        <v>104</v>
      </c>
      <c r="C53" s="0" t="s">
        <v>183</v>
      </c>
      <c r="D53" s="0" t="s">
        <v>248</v>
      </c>
      <c r="E53" s="0" t="s">
        <v>249</v>
      </c>
      <c r="F53" s="0" t="s">
        <v>250</v>
      </c>
      <c r="G53" s="123" t="n">
        <v>0.564583333333333</v>
      </c>
      <c r="H53" s="0" t="n">
        <v>63.9999999994354</v>
      </c>
    </row>
    <row r="54" customFormat="false" ht="15" hidden="false" customHeight="false" outlineLevel="0" collapsed="false">
      <c r="B54" s="0" t="n">
        <v>37</v>
      </c>
      <c r="C54" s="0" t="s">
        <v>398</v>
      </c>
      <c r="D54" s="0" t="s">
        <v>399</v>
      </c>
      <c r="E54" s="0" t="s">
        <v>400</v>
      </c>
      <c r="F54" s="0" t="s">
        <v>401</v>
      </c>
      <c r="G54" s="123" t="n">
        <v>0.571527777777778</v>
      </c>
      <c r="H54" s="0" t="n">
        <v>63.9999999994285</v>
      </c>
    </row>
    <row r="55" customFormat="false" ht="15" hidden="false" customHeight="false" outlineLevel="0" collapsed="false">
      <c r="B55" s="0" t="n">
        <v>14</v>
      </c>
      <c r="C55" s="0" t="s">
        <v>183</v>
      </c>
      <c r="D55" s="0" t="s">
        <v>252</v>
      </c>
      <c r="E55" s="0" t="s">
        <v>253</v>
      </c>
      <c r="F55" s="0" t="s">
        <v>254</v>
      </c>
      <c r="G55" s="123" t="n">
        <v>0.574305555555555</v>
      </c>
      <c r="H55" s="0" t="n">
        <v>63.9999999994257</v>
      </c>
    </row>
    <row r="56" customFormat="false" ht="15" hidden="false" customHeight="false" outlineLevel="0" collapsed="false">
      <c r="B56" s="0" t="n">
        <v>81</v>
      </c>
      <c r="C56" s="0" t="s">
        <v>183</v>
      </c>
      <c r="D56" s="0" t="s">
        <v>256</v>
      </c>
      <c r="E56" s="0" t="s">
        <v>257</v>
      </c>
      <c r="F56" s="0" t="s">
        <v>258</v>
      </c>
      <c r="G56" s="123" t="n">
        <v>0.575694444444444</v>
      </c>
      <c r="H56" s="0" t="n">
        <v>63.9999999994243</v>
      </c>
    </row>
    <row r="57" customFormat="false" ht="15" hidden="false" customHeight="false" outlineLevel="0" collapsed="false">
      <c r="B57" s="0" t="n">
        <v>106</v>
      </c>
      <c r="C57" s="0" t="s">
        <v>183</v>
      </c>
      <c r="D57" s="0" t="s">
        <v>260</v>
      </c>
      <c r="E57" s="0" t="s">
        <v>261</v>
      </c>
      <c r="F57" s="0" t="s">
        <v>262</v>
      </c>
      <c r="G57" s="123" t="n">
        <v>0.584027777777778</v>
      </c>
      <c r="H57" s="0" t="n">
        <v>63.999999999416</v>
      </c>
    </row>
    <row r="58" customFormat="false" ht="15" hidden="false" customHeight="false" outlineLevel="0" collapsed="false">
      <c r="B58" s="0" t="n">
        <v>32</v>
      </c>
      <c r="C58" s="0" t="s">
        <v>183</v>
      </c>
      <c r="D58" s="0" t="s">
        <v>264</v>
      </c>
      <c r="E58" s="0" t="s">
        <v>265</v>
      </c>
      <c r="F58" s="0" t="s">
        <v>266</v>
      </c>
      <c r="G58" s="123" t="n">
        <v>0.579166666666667</v>
      </c>
      <c r="H58" s="0" t="n">
        <v>62.9999999994208</v>
      </c>
    </row>
    <row r="59" customFormat="false" ht="15" hidden="false" customHeight="false" outlineLevel="0" collapsed="false">
      <c r="B59" s="0" t="n">
        <v>21</v>
      </c>
      <c r="C59" s="0" t="s">
        <v>18</v>
      </c>
      <c r="D59" s="0" t="s">
        <v>135</v>
      </c>
      <c r="E59" s="0" t="s">
        <v>136</v>
      </c>
      <c r="F59" s="0" t="s">
        <v>137</v>
      </c>
      <c r="G59" s="123" t="n">
        <v>0.580555555555556</v>
      </c>
      <c r="H59" s="0" t="n">
        <v>62.9999999994194</v>
      </c>
    </row>
    <row r="60" customFormat="false" ht="15" hidden="false" customHeight="false" outlineLevel="0" collapsed="false">
      <c r="B60" s="0" t="n">
        <v>125</v>
      </c>
      <c r="C60" s="0" t="s">
        <v>437</v>
      </c>
      <c r="D60" s="0" t="s">
        <v>454</v>
      </c>
      <c r="E60" s="0" t="s">
        <v>455</v>
      </c>
      <c r="F60" s="0" t="s">
        <v>456</v>
      </c>
      <c r="G60" s="123" t="n">
        <v>0.567361111111111</v>
      </c>
      <c r="H60" s="0" t="n">
        <v>61.9999999994326</v>
      </c>
    </row>
    <row r="61" customFormat="false" ht="15" hidden="false" customHeight="false" outlineLevel="0" collapsed="false">
      <c r="B61" s="0" t="n">
        <v>38</v>
      </c>
      <c r="C61" s="0" t="s">
        <v>183</v>
      </c>
      <c r="D61" s="0" t="s">
        <v>268</v>
      </c>
      <c r="E61" s="0" t="s">
        <v>269</v>
      </c>
      <c r="F61" s="0" t="s">
        <v>270</v>
      </c>
      <c r="G61" s="123" t="n">
        <v>0.574305555555555</v>
      </c>
      <c r="H61" s="0" t="n">
        <v>61.9999999994257</v>
      </c>
    </row>
    <row r="62" customFormat="false" ht="15" hidden="false" customHeight="false" outlineLevel="0" collapsed="false">
      <c r="B62" s="0" t="n">
        <v>67</v>
      </c>
      <c r="C62" s="0" t="s">
        <v>183</v>
      </c>
      <c r="D62" s="0" t="s">
        <v>277</v>
      </c>
      <c r="E62" s="0" t="s">
        <v>278</v>
      </c>
      <c r="F62" s="0" t="s">
        <v>279</v>
      </c>
      <c r="G62" s="123" t="n">
        <v>0.55</v>
      </c>
      <c r="H62" s="0" t="n">
        <v>60.99999999945</v>
      </c>
    </row>
    <row r="63" customFormat="false" ht="15" hidden="false" customHeight="false" outlineLevel="0" collapsed="false">
      <c r="B63" s="0" t="n">
        <v>123</v>
      </c>
      <c r="C63" s="0" t="s">
        <v>183</v>
      </c>
      <c r="D63" s="0" t="s">
        <v>281</v>
      </c>
      <c r="E63" s="0" t="s">
        <v>282</v>
      </c>
      <c r="F63" s="0" t="s">
        <v>283</v>
      </c>
      <c r="G63" s="123" t="n">
        <v>0.534027777777778</v>
      </c>
      <c r="H63" s="0" t="n">
        <v>59.999999999466</v>
      </c>
    </row>
    <row r="64" customFormat="false" ht="15" hidden="false" customHeight="false" outlineLevel="0" collapsed="false">
      <c r="B64" s="0" t="n">
        <v>78</v>
      </c>
      <c r="C64" s="0" t="s">
        <v>183</v>
      </c>
      <c r="D64" s="0" t="s">
        <v>285</v>
      </c>
      <c r="E64" s="0" t="s">
        <v>286</v>
      </c>
      <c r="F64" s="0" t="s">
        <v>287</v>
      </c>
      <c r="G64" s="123" t="n">
        <v>0.540972222222222</v>
      </c>
      <c r="H64" s="0" t="n">
        <v>59.999999999459</v>
      </c>
    </row>
    <row r="65" customFormat="false" ht="15" hidden="false" customHeight="false" outlineLevel="0" collapsed="false">
      <c r="B65" s="0" t="n">
        <v>94</v>
      </c>
      <c r="C65" s="0" t="s">
        <v>183</v>
      </c>
      <c r="D65" s="0" t="s">
        <v>273</v>
      </c>
      <c r="E65" s="0" t="s">
        <v>274</v>
      </c>
      <c r="F65" s="0" t="s">
        <v>275</v>
      </c>
      <c r="G65" s="123" t="n">
        <v>0.595833333333333</v>
      </c>
      <c r="H65" s="0" t="n">
        <v>59.9999999994042</v>
      </c>
    </row>
    <row r="66" customFormat="false" ht="15" hidden="false" customHeight="false" outlineLevel="0" collapsed="false">
      <c r="B66" s="0" t="n">
        <v>103</v>
      </c>
      <c r="C66" s="0" t="s">
        <v>183</v>
      </c>
      <c r="D66" s="0" t="s">
        <v>289</v>
      </c>
      <c r="E66" s="0" t="s">
        <v>290</v>
      </c>
      <c r="F66" s="0" t="s">
        <v>291</v>
      </c>
      <c r="G66" s="123" t="n">
        <v>0.523611111111111</v>
      </c>
      <c r="H66" s="0" t="n">
        <v>58.9999999994764</v>
      </c>
    </row>
    <row r="67" customFormat="false" ht="15" hidden="false" customHeight="false" outlineLevel="0" collapsed="false">
      <c r="B67" s="0" t="n">
        <v>15</v>
      </c>
      <c r="C67" s="0" t="s">
        <v>183</v>
      </c>
      <c r="D67" s="0" t="s">
        <v>294</v>
      </c>
      <c r="E67" s="0" t="s">
        <v>295</v>
      </c>
      <c r="F67" s="0" t="s">
        <v>296</v>
      </c>
      <c r="G67" s="123" t="n">
        <v>0.545138888888889</v>
      </c>
      <c r="H67" s="0" t="n">
        <v>58.9999999994549</v>
      </c>
    </row>
    <row r="68" customFormat="false" ht="15" hidden="false" customHeight="false" outlineLevel="0" collapsed="false">
      <c r="B68" s="0" t="n">
        <v>23</v>
      </c>
      <c r="C68" s="0" t="s">
        <v>18</v>
      </c>
      <c r="D68" s="0" t="s">
        <v>139</v>
      </c>
      <c r="E68" s="0" t="s">
        <v>140</v>
      </c>
      <c r="F68" s="0" t="s">
        <v>141</v>
      </c>
      <c r="G68" s="123" t="n">
        <v>0.554166666666667</v>
      </c>
      <c r="H68" s="0" t="n">
        <v>58.9999999994458</v>
      </c>
    </row>
    <row r="69" customFormat="false" ht="15" hidden="false" customHeight="false" outlineLevel="0" collapsed="false">
      <c r="B69" s="0" t="n">
        <v>54</v>
      </c>
      <c r="C69" s="0" t="s">
        <v>437</v>
      </c>
      <c r="D69" s="0" t="s">
        <v>458</v>
      </c>
      <c r="E69" s="0" t="s">
        <v>459</v>
      </c>
      <c r="F69" s="0" t="s">
        <v>460</v>
      </c>
      <c r="G69" s="123" t="n">
        <v>0.563888888888889</v>
      </c>
      <c r="H69" s="0" t="n">
        <v>58.9999999994361</v>
      </c>
    </row>
    <row r="70" customFormat="false" ht="15" hidden="false" customHeight="false" outlineLevel="0" collapsed="false">
      <c r="B70" s="0" t="n">
        <v>12</v>
      </c>
      <c r="C70" s="0" t="s">
        <v>183</v>
      </c>
      <c r="D70" s="0" t="s">
        <v>298</v>
      </c>
      <c r="E70" s="0" t="s">
        <v>299</v>
      </c>
      <c r="F70" s="0" t="s">
        <v>300</v>
      </c>
      <c r="G70" s="123" t="n">
        <v>0.565972222222222</v>
      </c>
      <c r="H70" s="0" t="n">
        <v>58.999999999434</v>
      </c>
    </row>
    <row r="71" customFormat="false" ht="15" hidden="false" customHeight="false" outlineLevel="0" collapsed="false">
      <c r="B71" s="0" t="n">
        <v>82</v>
      </c>
      <c r="C71" s="0" t="s">
        <v>18</v>
      </c>
      <c r="D71" s="0" t="s">
        <v>143</v>
      </c>
      <c r="E71" s="0" t="s">
        <v>144</v>
      </c>
      <c r="F71" s="0" t="s">
        <v>145</v>
      </c>
      <c r="G71" s="123" t="n">
        <v>0.569444444444444</v>
      </c>
      <c r="H71" s="0" t="n">
        <v>56.9999999994306</v>
      </c>
    </row>
    <row r="72" customFormat="false" ht="15" hidden="false" customHeight="false" outlineLevel="0" collapsed="false">
      <c r="B72" s="0" t="n">
        <v>19</v>
      </c>
      <c r="C72" s="0" t="s">
        <v>18</v>
      </c>
      <c r="D72" s="0" t="s">
        <v>147</v>
      </c>
      <c r="E72" s="0" t="s">
        <v>148</v>
      </c>
      <c r="F72" s="0" t="s">
        <v>149</v>
      </c>
      <c r="G72" s="123" t="n">
        <v>0.573611111111111</v>
      </c>
      <c r="H72" s="0" t="n">
        <v>56.9999999994264</v>
      </c>
    </row>
    <row r="73" customFormat="false" ht="15" hidden="false" customHeight="false" outlineLevel="0" collapsed="false">
      <c r="B73" s="0" t="n">
        <v>13</v>
      </c>
      <c r="C73" s="0" t="s">
        <v>18</v>
      </c>
      <c r="D73" s="0" t="s">
        <v>179</v>
      </c>
      <c r="E73" s="0" t="s">
        <v>180</v>
      </c>
      <c r="F73" s="0" t="s">
        <v>181</v>
      </c>
      <c r="G73" s="123" t="n">
        <v>0.617361111111111</v>
      </c>
      <c r="H73" s="0" t="n">
        <v>56.9999999993826</v>
      </c>
    </row>
    <row r="74" customFormat="false" ht="15" hidden="false" customHeight="false" outlineLevel="0" collapsed="false">
      <c r="B74" s="0" t="n">
        <v>91</v>
      </c>
      <c r="C74" s="0" t="s">
        <v>18</v>
      </c>
      <c r="D74" s="0" t="s">
        <v>151</v>
      </c>
      <c r="E74" s="0" t="s">
        <v>152</v>
      </c>
      <c r="F74" s="0" t="s">
        <v>153</v>
      </c>
      <c r="G74" s="123" t="n">
        <v>0.572916666666667</v>
      </c>
      <c r="H74" s="0" t="n">
        <v>54.9999999994271</v>
      </c>
    </row>
    <row r="75" customFormat="false" ht="15" hidden="false" customHeight="false" outlineLevel="0" collapsed="false">
      <c r="B75" s="0" t="n">
        <v>65</v>
      </c>
      <c r="C75" s="0" t="s">
        <v>398</v>
      </c>
      <c r="D75" s="0" t="s">
        <v>403</v>
      </c>
      <c r="E75" s="0" t="s">
        <v>404</v>
      </c>
      <c r="F75" s="0" t="s">
        <v>405</v>
      </c>
      <c r="G75" s="123" t="n">
        <v>0.583333333333334</v>
      </c>
      <c r="H75" s="0" t="n">
        <v>54.9999999994167</v>
      </c>
    </row>
    <row r="76" customFormat="false" ht="15" hidden="false" customHeight="false" outlineLevel="0" collapsed="false">
      <c r="B76" s="0" t="n">
        <v>48</v>
      </c>
      <c r="C76" s="0" t="s">
        <v>18</v>
      </c>
      <c r="D76" s="0" t="s">
        <v>159</v>
      </c>
      <c r="E76" s="0" t="s">
        <v>160</v>
      </c>
      <c r="F76" s="0" t="s">
        <v>161</v>
      </c>
      <c r="G76" s="123" t="n">
        <v>0.573611111111112</v>
      </c>
      <c r="H76" s="0" t="n">
        <v>53.9999999994264</v>
      </c>
    </row>
    <row r="77" customFormat="false" ht="15" hidden="false" customHeight="false" outlineLevel="0" collapsed="false">
      <c r="B77" s="0" t="n">
        <v>22</v>
      </c>
      <c r="C77" s="0" t="s">
        <v>183</v>
      </c>
      <c r="D77" s="0" t="s">
        <v>302</v>
      </c>
      <c r="E77" s="0" t="s">
        <v>303</v>
      </c>
      <c r="F77" s="0" t="s">
        <v>304</v>
      </c>
      <c r="G77" s="123" t="n">
        <v>0.575</v>
      </c>
      <c r="H77" s="0" t="n">
        <v>52.999999999425</v>
      </c>
    </row>
    <row r="78" customFormat="false" ht="15" hidden="false" customHeight="false" outlineLevel="0" collapsed="false">
      <c r="B78" s="0" t="n">
        <v>84</v>
      </c>
      <c r="C78" s="0" t="s">
        <v>183</v>
      </c>
      <c r="D78" s="0" t="s">
        <v>306</v>
      </c>
      <c r="E78" s="0" t="s">
        <v>307</v>
      </c>
      <c r="F78" s="0" t="s">
        <v>308</v>
      </c>
      <c r="G78" s="123" t="n">
        <v>0.580555555555556</v>
      </c>
      <c r="H78" s="0" t="n">
        <v>52.9999999994194</v>
      </c>
    </row>
    <row r="79" customFormat="false" ht="15" hidden="false" customHeight="false" outlineLevel="0" collapsed="false">
      <c r="B79" s="0" t="n">
        <v>43</v>
      </c>
      <c r="C79" s="0" t="s">
        <v>183</v>
      </c>
      <c r="D79" s="0" t="s">
        <v>310</v>
      </c>
      <c r="E79" s="0" t="s">
        <v>311</v>
      </c>
      <c r="F79" s="0" t="s">
        <v>312</v>
      </c>
      <c r="G79" s="123" t="n">
        <v>0.584722222222222</v>
      </c>
      <c r="H79" s="0" t="n">
        <v>52.9999999994153</v>
      </c>
    </row>
    <row r="80" customFormat="false" ht="15" hidden="false" customHeight="false" outlineLevel="0" collapsed="false">
      <c r="B80" s="0" t="n">
        <v>124</v>
      </c>
      <c r="C80" s="0" t="s">
        <v>18</v>
      </c>
      <c r="D80" s="0" t="s">
        <v>155</v>
      </c>
      <c r="E80" s="0" t="s">
        <v>156</v>
      </c>
      <c r="F80" s="0" t="s">
        <v>157</v>
      </c>
      <c r="G80" s="123" t="n">
        <v>0.584722222222222</v>
      </c>
      <c r="H80" s="0" t="n">
        <v>52.9999999994153</v>
      </c>
    </row>
    <row r="81" customFormat="false" ht="15" hidden="false" customHeight="false" outlineLevel="0" collapsed="false">
      <c r="B81" s="0" t="n">
        <v>97</v>
      </c>
      <c r="C81" s="0" t="s">
        <v>183</v>
      </c>
      <c r="D81" s="0" t="s">
        <v>314</v>
      </c>
      <c r="E81" s="0" t="s">
        <v>315</v>
      </c>
      <c r="F81" s="0" t="s">
        <v>316</v>
      </c>
      <c r="G81" s="123" t="n">
        <v>0.552083333333333</v>
      </c>
      <c r="H81" s="0" t="n">
        <v>51.9999999994479</v>
      </c>
    </row>
    <row r="82" customFormat="false" ht="15" hidden="false" customHeight="false" outlineLevel="0" collapsed="false">
      <c r="B82" s="0" t="n">
        <v>68</v>
      </c>
      <c r="C82" s="0" t="s">
        <v>398</v>
      </c>
      <c r="D82" s="0" t="s">
        <v>407</v>
      </c>
      <c r="E82" s="0" t="s">
        <v>408</v>
      </c>
      <c r="F82" s="0" t="s">
        <v>409</v>
      </c>
      <c r="G82" s="123" t="n">
        <v>0.579166666666667</v>
      </c>
      <c r="H82" s="0" t="n">
        <v>51.9999999994208</v>
      </c>
    </row>
    <row r="83" customFormat="false" ht="15" hidden="false" customHeight="false" outlineLevel="0" collapsed="false">
      <c r="B83" s="0" t="n">
        <v>52</v>
      </c>
      <c r="C83" s="0" t="s">
        <v>183</v>
      </c>
      <c r="D83" s="0" t="s">
        <v>318</v>
      </c>
      <c r="E83" s="0" t="s">
        <v>319</v>
      </c>
      <c r="F83" s="0" t="s">
        <v>320</v>
      </c>
      <c r="G83" s="123" t="n">
        <v>0.547222222222222</v>
      </c>
      <c r="H83" s="0" t="n">
        <v>50.9999999994528</v>
      </c>
    </row>
    <row r="84" customFormat="false" ht="15" hidden="false" customHeight="false" outlineLevel="0" collapsed="false">
      <c r="B84" s="0" t="n">
        <v>30</v>
      </c>
      <c r="C84" s="0" t="s">
        <v>18</v>
      </c>
      <c r="D84" s="0" t="s">
        <v>163</v>
      </c>
      <c r="E84" s="0" t="s">
        <v>164</v>
      </c>
      <c r="F84" s="0" t="s">
        <v>165</v>
      </c>
      <c r="G84" s="123" t="n">
        <v>0.569444444444444</v>
      </c>
      <c r="H84" s="0" t="n">
        <v>50.9999999994306</v>
      </c>
    </row>
    <row r="85" customFormat="false" ht="15" hidden="false" customHeight="false" outlineLevel="0" collapsed="false">
      <c r="B85" s="0" t="n">
        <v>114</v>
      </c>
      <c r="C85" s="0" t="s">
        <v>183</v>
      </c>
      <c r="D85" s="0" t="s">
        <v>322</v>
      </c>
      <c r="E85" s="0" t="s">
        <v>323</v>
      </c>
      <c r="F85" s="0" t="s">
        <v>324</v>
      </c>
      <c r="G85" s="123" t="n">
        <v>0.5875</v>
      </c>
      <c r="H85" s="0" t="n">
        <v>50.9999999994125</v>
      </c>
    </row>
    <row r="86" customFormat="false" ht="15" hidden="false" customHeight="false" outlineLevel="0" collapsed="false">
      <c r="B86" s="0" t="n">
        <v>71</v>
      </c>
      <c r="C86" s="0" t="s">
        <v>18</v>
      </c>
      <c r="D86" s="0" t="s">
        <v>167</v>
      </c>
      <c r="E86" s="0" t="s">
        <v>168</v>
      </c>
      <c r="F86" s="0" t="s">
        <v>169</v>
      </c>
      <c r="G86" s="123" t="n">
        <v>0.604166666666667</v>
      </c>
      <c r="H86" s="0" t="n">
        <v>50.9999999993958</v>
      </c>
    </row>
    <row r="87" customFormat="false" ht="15" hidden="false" customHeight="false" outlineLevel="0" collapsed="false">
      <c r="B87" s="0" t="n">
        <v>28</v>
      </c>
      <c r="C87" s="0" t="s">
        <v>183</v>
      </c>
      <c r="D87" s="0" t="s">
        <v>326</v>
      </c>
      <c r="E87" s="0" t="s">
        <v>327</v>
      </c>
      <c r="F87" s="0" t="s">
        <v>328</v>
      </c>
      <c r="G87" s="123" t="n">
        <v>0.578472222222222</v>
      </c>
      <c r="H87" s="0" t="n">
        <v>49.9999999994215</v>
      </c>
    </row>
    <row r="88" customFormat="false" ht="15" hidden="false" customHeight="false" outlineLevel="0" collapsed="false">
      <c r="B88" s="0" t="n">
        <v>36</v>
      </c>
      <c r="C88" s="0" t="s">
        <v>18</v>
      </c>
      <c r="D88" s="0" t="s">
        <v>171</v>
      </c>
      <c r="E88" s="0" t="s">
        <v>172</v>
      </c>
      <c r="F88" s="0" t="s">
        <v>173</v>
      </c>
      <c r="G88" s="123" t="n">
        <v>0.563888888888889</v>
      </c>
      <c r="H88" s="0" t="n">
        <v>48.9999999994361</v>
      </c>
    </row>
    <row r="89" customFormat="false" ht="15" hidden="false" customHeight="false" outlineLevel="0" collapsed="false">
      <c r="B89" s="0" t="n">
        <v>119</v>
      </c>
      <c r="C89" s="0" t="s">
        <v>183</v>
      </c>
      <c r="D89" s="0" t="s">
        <v>330</v>
      </c>
      <c r="E89" s="0" t="s">
        <v>331</v>
      </c>
      <c r="F89" s="0" t="s">
        <v>332</v>
      </c>
      <c r="G89" s="123" t="n">
        <v>0.573611111111111</v>
      </c>
      <c r="H89" s="0" t="n">
        <v>47.9999999994264</v>
      </c>
    </row>
    <row r="90" customFormat="false" ht="15" hidden="false" customHeight="false" outlineLevel="0" collapsed="false">
      <c r="B90" s="0" t="n">
        <v>86</v>
      </c>
      <c r="C90" s="0" t="s">
        <v>183</v>
      </c>
      <c r="D90" s="0" t="s">
        <v>334</v>
      </c>
      <c r="E90" s="0" t="s">
        <v>335</v>
      </c>
      <c r="F90" s="0" t="s">
        <v>336</v>
      </c>
      <c r="G90" s="123" t="n">
        <v>0.599305555555556</v>
      </c>
      <c r="H90" s="0" t="n">
        <v>47.9999999994007</v>
      </c>
    </row>
    <row r="91" customFormat="false" ht="15" hidden="false" customHeight="false" outlineLevel="0" collapsed="false">
      <c r="B91" s="0" t="n">
        <v>120</v>
      </c>
      <c r="C91" s="0" t="s">
        <v>183</v>
      </c>
      <c r="D91" s="0" t="s">
        <v>338</v>
      </c>
      <c r="E91" s="0" t="s">
        <v>339</v>
      </c>
      <c r="F91" s="0" t="s">
        <v>340</v>
      </c>
      <c r="G91" s="123" t="n">
        <v>0.55625</v>
      </c>
      <c r="H91" s="0" t="n">
        <v>46.9999999994438</v>
      </c>
    </row>
    <row r="92" customFormat="false" ht="15" hidden="false" customHeight="false" outlineLevel="0" collapsed="false">
      <c r="B92" s="0" t="n">
        <v>9</v>
      </c>
      <c r="C92" s="0" t="s">
        <v>183</v>
      </c>
      <c r="D92" s="0" t="s">
        <v>342</v>
      </c>
      <c r="E92" s="0" t="s">
        <v>343</v>
      </c>
      <c r="F92" s="0" t="s">
        <v>344</v>
      </c>
      <c r="G92" s="123" t="n">
        <v>0.579861111111111</v>
      </c>
      <c r="H92" s="0" t="n">
        <v>46.9999999994201</v>
      </c>
    </row>
    <row r="93" customFormat="false" ht="15" hidden="false" customHeight="false" outlineLevel="0" collapsed="false">
      <c r="B93" s="0" t="n">
        <v>80</v>
      </c>
      <c r="C93" s="0" t="s">
        <v>437</v>
      </c>
      <c r="D93" s="0" t="s">
        <v>462</v>
      </c>
      <c r="E93" s="0" t="s">
        <v>463</v>
      </c>
      <c r="F93" s="0" t="s">
        <v>464</v>
      </c>
      <c r="G93" s="123" t="n">
        <v>0.574305555555556</v>
      </c>
      <c r="H93" s="0" t="n">
        <v>45.9999999994257</v>
      </c>
    </row>
    <row r="94" customFormat="false" ht="15" hidden="false" customHeight="false" outlineLevel="0" collapsed="false">
      <c r="B94" s="0" t="n">
        <v>5</v>
      </c>
      <c r="C94" s="0" t="s">
        <v>398</v>
      </c>
      <c r="D94" s="0" t="s">
        <v>411</v>
      </c>
      <c r="E94" s="0" t="s">
        <v>412</v>
      </c>
      <c r="F94" s="0" t="s">
        <v>413</v>
      </c>
      <c r="G94" s="123" t="n">
        <v>0.575</v>
      </c>
      <c r="H94" s="0" t="n">
        <v>45.999999999425</v>
      </c>
    </row>
    <row r="95" customFormat="false" ht="15" hidden="false" customHeight="false" outlineLevel="0" collapsed="false">
      <c r="B95" s="0" t="n">
        <v>101</v>
      </c>
      <c r="C95" s="0" t="s">
        <v>183</v>
      </c>
      <c r="D95" s="0" t="s">
        <v>346</v>
      </c>
      <c r="E95" s="0" t="s">
        <v>347</v>
      </c>
      <c r="F95" s="0" t="s">
        <v>348</v>
      </c>
      <c r="G95" s="123" t="n">
        <v>0.583333333333333</v>
      </c>
      <c r="H95" s="0" t="n">
        <v>44.9999999994167</v>
      </c>
    </row>
    <row r="96" customFormat="false" ht="15" hidden="false" customHeight="false" outlineLevel="0" collapsed="false">
      <c r="B96" s="0" t="n">
        <v>112</v>
      </c>
      <c r="C96" s="0" t="s">
        <v>183</v>
      </c>
      <c r="D96" s="0" t="s">
        <v>350</v>
      </c>
      <c r="E96" s="0" t="s">
        <v>351</v>
      </c>
      <c r="F96" s="0" t="s">
        <v>352</v>
      </c>
      <c r="G96" s="123" t="n">
        <v>0.592361111111111</v>
      </c>
      <c r="H96" s="0" t="n">
        <v>43.9999999994076</v>
      </c>
    </row>
    <row r="97" customFormat="false" ht="15" hidden="false" customHeight="false" outlineLevel="0" collapsed="false">
      <c r="B97" s="0" t="n">
        <v>58</v>
      </c>
      <c r="C97" s="0" t="s">
        <v>183</v>
      </c>
      <c r="D97" s="0" t="s">
        <v>354</v>
      </c>
      <c r="E97" s="0" t="s">
        <v>355</v>
      </c>
      <c r="F97" s="0" t="s">
        <v>356</v>
      </c>
      <c r="G97" s="123" t="n">
        <v>0.570833333333334</v>
      </c>
      <c r="H97" s="0" t="n">
        <v>41.9999999994292</v>
      </c>
    </row>
    <row r="98" customFormat="false" ht="15" hidden="false" customHeight="false" outlineLevel="0" collapsed="false">
      <c r="B98" s="0" t="n">
        <v>56</v>
      </c>
      <c r="C98" s="0" t="s">
        <v>18</v>
      </c>
      <c r="D98" s="0" t="s">
        <v>175</v>
      </c>
      <c r="E98" s="0" t="s">
        <v>176</v>
      </c>
      <c r="F98" s="0" t="s">
        <v>177</v>
      </c>
      <c r="G98" s="123" t="n">
        <v>0.572916666666667</v>
      </c>
      <c r="H98" s="0" t="n">
        <v>40.9999999994271</v>
      </c>
    </row>
    <row r="99" customFormat="false" ht="15" hidden="false" customHeight="false" outlineLevel="0" collapsed="false">
      <c r="B99" s="0" t="n">
        <v>11</v>
      </c>
      <c r="C99" s="0" t="s">
        <v>183</v>
      </c>
      <c r="D99" s="0" t="s">
        <v>358</v>
      </c>
      <c r="E99" s="0" t="s">
        <v>359</v>
      </c>
      <c r="F99" s="0" t="s">
        <v>360</v>
      </c>
      <c r="G99" s="123" t="n">
        <v>0.527777777777778</v>
      </c>
      <c r="H99" s="0" t="n">
        <v>39.9999999994722</v>
      </c>
    </row>
    <row r="100" customFormat="false" ht="15" hidden="false" customHeight="false" outlineLevel="0" collapsed="false">
      <c r="B100" s="0" t="n">
        <v>55</v>
      </c>
      <c r="C100" s="0" t="s">
        <v>183</v>
      </c>
      <c r="D100" s="0" t="s">
        <v>362</v>
      </c>
      <c r="E100" s="0" t="s">
        <v>363</v>
      </c>
      <c r="F100" s="0" t="s">
        <v>364</v>
      </c>
      <c r="G100" s="123" t="n">
        <v>0.577777777777778</v>
      </c>
      <c r="H100" s="0" t="n">
        <v>39.9999999994222</v>
      </c>
    </row>
    <row r="101" customFormat="false" ht="15" hidden="false" customHeight="false" outlineLevel="0" collapsed="false">
      <c r="B101" s="0" t="n">
        <v>99</v>
      </c>
      <c r="C101" s="0" t="s">
        <v>183</v>
      </c>
      <c r="D101" s="0" t="s">
        <v>366</v>
      </c>
      <c r="E101" s="0" t="s">
        <v>367</v>
      </c>
      <c r="F101" s="0" t="s">
        <v>368</v>
      </c>
      <c r="G101" s="123" t="n">
        <v>0.606944444444444</v>
      </c>
      <c r="H101" s="0" t="n">
        <v>39.9999999993931</v>
      </c>
    </row>
    <row r="102" customFormat="false" ht="15" hidden="false" customHeight="false" outlineLevel="0" collapsed="false">
      <c r="B102" s="0" t="n">
        <v>63</v>
      </c>
      <c r="C102" s="0" t="s">
        <v>183</v>
      </c>
      <c r="D102" s="0" t="s">
        <v>370</v>
      </c>
      <c r="E102" s="0" t="s">
        <v>371</v>
      </c>
      <c r="F102" s="0" t="s">
        <v>372</v>
      </c>
      <c r="G102" s="123" t="n">
        <v>0.430555555555555</v>
      </c>
      <c r="H102" s="0" t="n">
        <v>38.9999999995694</v>
      </c>
    </row>
    <row r="103" customFormat="false" ht="15" hidden="false" customHeight="false" outlineLevel="0" collapsed="false">
      <c r="B103" s="0" t="n">
        <v>100</v>
      </c>
      <c r="C103" s="0" t="s">
        <v>183</v>
      </c>
      <c r="D103" s="0" t="s">
        <v>374</v>
      </c>
      <c r="E103" s="0" t="s">
        <v>375</v>
      </c>
      <c r="F103" s="0" t="s">
        <v>376</v>
      </c>
      <c r="G103" s="123" t="n">
        <v>0.461805555555556</v>
      </c>
      <c r="H103" s="0" t="n">
        <v>36.9999999995382</v>
      </c>
    </row>
    <row r="104" customFormat="false" ht="15" hidden="false" customHeight="false" outlineLevel="0" collapsed="false">
      <c r="B104" s="0" t="n">
        <v>8</v>
      </c>
      <c r="C104" s="0" t="s">
        <v>398</v>
      </c>
      <c r="D104" s="0" t="s">
        <v>415</v>
      </c>
      <c r="E104" s="0" t="s">
        <v>416</v>
      </c>
      <c r="F104" s="0" t="s">
        <v>417</v>
      </c>
      <c r="G104" s="123" t="n">
        <v>0.589583333333333</v>
      </c>
      <c r="H104" s="0" t="n">
        <v>36.9999999994104</v>
      </c>
    </row>
    <row r="105" customFormat="false" ht="15" hidden="false" customHeight="false" outlineLevel="0" collapsed="false">
      <c r="B105" s="0" t="n">
        <v>121</v>
      </c>
      <c r="C105" s="0" t="s">
        <v>183</v>
      </c>
      <c r="D105" s="0" t="s">
        <v>378</v>
      </c>
      <c r="E105" s="0" t="s">
        <v>379</v>
      </c>
      <c r="F105" s="0" t="s">
        <v>478</v>
      </c>
      <c r="G105" s="123" t="n">
        <v>0.523611111111111</v>
      </c>
      <c r="H105" s="0" t="n">
        <v>34.9999999994764</v>
      </c>
    </row>
    <row r="106" customFormat="false" ht="15" hidden="false" customHeight="false" outlineLevel="0" collapsed="false">
      <c r="B106" s="0" t="n">
        <v>62</v>
      </c>
      <c r="C106" s="0" t="s">
        <v>183</v>
      </c>
      <c r="D106" s="0" t="s">
        <v>382</v>
      </c>
      <c r="E106" s="0" t="s">
        <v>383</v>
      </c>
      <c r="F106" s="0" t="s">
        <v>384</v>
      </c>
      <c r="G106" s="123" t="n">
        <v>0.571527777777778</v>
      </c>
      <c r="H106" s="0" t="n">
        <v>34.9999999994285</v>
      </c>
    </row>
    <row r="107" customFormat="false" ht="15" hidden="false" customHeight="false" outlineLevel="0" collapsed="false">
      <c r="B107" s="0" t="n">
        <v>76</v>
      </c>
      <c r="C107" s="0" t="s">
        <v>398</v>
      </c>
      <c r="D107" s="0" t="s">
        <v>419</v>
      </c>
      <c r="E107" s="0" t="s">
        <v>420</v>
      </c>
      <c r="F107" s="0" t="s">
        <v>421</v>
      </c>
      <c r="G107" s="123" t="n">
        <v>0.579861111111111</v>
      </c>
      <c r="H107" s="0" t="n">
        <v>33.9999999994201</v>
      </c>
    </row>
    <row r="108" customFormat="false" ht="15" hidden="false" customHeight="false" outlineLevel="0" collapsed="false">
      <c r="B108" s="0" t="n">
        <v>4</v>
      </c>
      <c r="C108" s="0" t="s">
        <v>398</v>
      </c>
      <c r="D108" s="0" t="s">
        <v>423</v>
      </c>
      <c r="E108" s="0" t="s">
        <v>424</v>
      </c>
      <c r="F108" s="0" t="s">
        <v>425</v>
      </c>
      <c r="G108" s="123" t="n">
        <v>0.584027777777778</v>
      </c>
      <c r="H108" s="0" t="n">
        <v>32.999999999416</v>
      </c>
    </row>
    <row r="109" customFormat="false" ht="15" hidden="false" customHeight="false" outlineLevel="0" collapsed="false">
      <c r="B109" s="0" t="n">
        <v>74</v>
      </c>
      <c r="C109" s="0" t="s">
        <v>183</v>
      </c>
      <c r="D109" s="0" t="s">
        <v>386</v>
      </c>
      <c r="E109" s="0" t="s">
        <v>387</v>
      </c>
      <c r="F109" s="0" t="s">
        <v>388</v>
      </c>
      <c r="G109" s="123" t="n">
        <v>0.609722222222222</v>
      </c>
      <c r="H109" s="0" t="n">
        <v>29.9999999993903</v>
      </c>
    </row>
    <row r="110" customFormat="false" ht="15" hidden="false" customHeight="false" outlineLevel="0" collapsed="false">
      <c r="B110" s="0" t="n">
        <v>126</v>
      </c>
      <c r="C110" s="0" t="s">
        <v>437</v>
      </c>
      <c r="D110" s="0" t="s">
        <v>466</v>
      </c>
      <c r="E110" s="0" t="s">
        <v>467</v>
      </c>
      <c r="F110" s="0" t="s">
        <v>468</v>
      </c>
      <c r="G110" s="123" t="n">
        <v>0.509722222222222</v>
      </c>
      <c r="H110" s="0" t="n">
        <v>28.9999999994903</v>
      </c>
    </row>
    <row r="111" customFormat="false" ht="15" hidden="false" customHeight="false" outlineLevel="0" collapsed="false">
      <c r="B111" s="0" t="n">
        <v>127</v>
      </c>
      <c r="C111" s="0" t="s">
        <v>437</v>
      </c>
      <c r="D111" s="0" t="s">
        <v>473</v>
      </c>
      <c r="E111" s="0" t="s">
        <v>474</v>
      </c>
      <c r="F111" s="0" t="s">
        <v>475</v>
      </c>
      <c r="G111" s="123" t="n">
        <v>0.261111111111111</v>
      </c>
      <c r="H111" s="0" t="n">
        <v>23.9999999997389</v>
      </c>
    </row>
    <row r="112" customFormat="false" ht="15" hidden="false" customHeight="false" outlineLevel="0" collapsed="false">
      <c r="B112" s="0" t="n">
        <v>85</v>
      </c>
      <c r="C112" s="0" t="s">
        <v>398</v>
      </c>
      <c r="D112" s="0" t="s">
        <v>427</v>
      </c>
      <c r="E112" s="0" t="s">
        <v>428</v>
      </c>
      <c r="F112" s="0" t="s">
        <v>429</v>
      </c>
      <c r="G112" s="123" t="n">
        <v>0.572916666666667</v>
      </c>
      <c r="H112" s="0" t="n">
        <v>23.9999999994271</v>
      </c>
    </row>
    <row r="113" customFormat="false" ht="15" hidden="false" customHeight="false" outlineLevel="0" collapsed="false">
      <c r="B113" s="0" t="n">
        <v>44</v>
      </c>
      <c r="C113" s="0" t="s">
        <v>437</v>
      </c>
      <c r="D113" s="0" t="n">
        <v>69</v>
      </c>
      <c r="E113" s="0" t="s">
        <v>470</v>
      </c>
      <c r="F113" s="0" t="s">
        <v>471</v>
      </c>
      <c r="G113" s="123" t="n">
        <v>0.58125</v>
      </c>
      <c r="H113" s="0" t="n">
        <v>23.9999999994188</v>
      </c>
    </row>
    <row r="114" customFormat="false" ht="15" hidden="false" customHeight="false" outlineLevel="0" collapsed="false">
      <c r="B114" s="0" t="n">
        <v>107</v>
      </c>
      <c r="C114" s="0" t="s">
        <v>398</v>
      </c>
      <c r="D114" s="0" t="s">
        <v>431</v>
      </c>
      <c r="E114" s="0" t="s">
        <v>432</v>
      </c>
      <c r="F114" s="0" t="s">
        <v>479</v>
      </c>
      <c r="G114" s="123" t="n">
        <v>0.590277777777778</v>
      </c>
      <c r="H114" s="0" t="n">
        <v>21.9999999994097</v>
      </c>
    </row>
    <row r="115" customFormat="false" ht="15" hidden="false" customHeight="false" outlineLevel="0" collapsed="false">
      <c r="B115" s="0" t="n">
        <v>96</v>
      </c>
      <c r="C115" s="0" t="s">
        <v>183</v>
      </c>
      <c r="D115" s="0" t="s">
        <v>390</v>
      </c>
      <c r="E115" s="0" t="s">
        <v>391</v>
      </c>
      <c r="F115" s="0" t="s">
        <v>392</v>
      </c>
      <c r="G115" s="123" t="n">
        <v>0.284722222222222</v>
      </c>
      <c r="H115" s="0" t="n">
        <v>12.9999999997153</v>
      </c>
    </row>
    <row r="116" customFormat="false" ht="15" hidden="false" customHeight="false" outlineLevel="0" collapsed="false">
      <c r="B116" s="0" t="n">
        <v>200</v>
      </c>
      <c r="C116" s="0" t="s">
        <v>398</v>
      </c>
      <c r="E116" s="0" t="s">
        <v>435</v>
      </c>
      <c r="G116" s="123" t="n">
        <v>0.499305555555555</v>
      </c>
      <c r="H116" s="0" t="n">
        <v>12.9999999995007</v>
      </c>
    </row>
    <row r="117" customFormat="false" ht="15" hidden="false" customHeight="false" outlineLevel="0" collapsed="false">
      <c r="B117" s="0" t="n">
        <v>20</v>
      </c>
      <c r="C117" s="0" t="s">
        <v>183</v>
      </c>
      <c r="D117" s="0" t="s">
        <v>394</v>
      </c>
      <c r="E117" s="0" t="s">
        <v>395</v>
      </c>
      <c r="F117" s="0" t="s">
        <v>396</v>
      </c>
      <c r="G117" s="123" t="n">
        <v>0.2</v>
      </c>
      <c r="H117" s="0" t="n">
        <v>9.9999999998</v>
      </c>
    </row>
    <row r="118" customFormat="false" ht="15" hidden="false" customHeight="false" outlineLevel="0" collapsed="false">
      <c r="B118" s="0" t="n">
        <v>2</v>
      </c>
      <c r="G118" s="0" t="n">
        <v>0</v>
      </c>
      <c r="H118" s="0" t="n">
        <v>0</v>
      </c>
    </row>
    <row r="119" customFormat="false" ht="15" hidden="false" customHeight="false" outlineLevel="0" collapsed="false">
      <c r="B119" s="0" t="n">
        <v>3</v>
      </c>
      <c r="G119" s="0" t="n">
        <v>0</v>
      </c>
      <c r="H119" s="0" t="n">
        <v>0</v>
      </c>
    </row>
    <row r="120" customFormat="false" ht="15" hidden="false" customHeight="false" outlineLevel="0" collapsed="false">
      <c r="B120" s="0" t="n">
        <v>26</v>
      </c>
      <c r="G120" s="0" t="n">
        <v>0</v>
      </c>
      <c r="H120" s="0" t="n">
        <v>0</v>
      </c>
    </row>
    <row r="121" customFormat="false" ht="15" hidden="false" customHeight="false" outlineLevel="0" collapsed="false">
      <c r="B121" s="0" t="n">
        <v>29</v>
      </c>
      <c r="G121" s="0" t="n">
        <v>0</v>
      </c>
      <c r="H121" s="0" t="n">
        <v>0</v>
      </c>
    </row>
    <row r="122" customFormat="false" ht="15" hidden="false" customHeight="false" outlineLevel="0" collapsed="false">
      <c r="B122" s="0" t="n">
        <v>46</v>
      </c>
      <c r="G122" s="0" t="n">
        <v>0</v>
      </c>
      <c r="H122" s="0" t="n">
        <v>0</v>
      </c>
    </row>
    <row r="123" customFormat="false" ht="15" hidden="false" customHeight="false" outlineLevel="0" collapsed="false">
      <c r="B123" s="0" t="n">
        <v>64</v>
      </c>
      <c r="G123" s="0" t="n">
        <v>0</v>
      </c>
      <c r="H123" s="0" t="n">
        <v>0</v>
      </c>
    </row>
    <row r="124" customFormat="false" ht="15" hidden="false" customHeight="false" outlineLevel="0" collapsed="false">
      <c r="B124" s="0" t="n">
        <v>75</v>
      </c>
      <c r="G124" s="0" t="n">
        <v>0</v>
      </c>
      <c r="H124" s="0" t="n">
        <v>0</v>
      </c>
    </row>
    <row r="125" customFormat="false" ht="15" hidden="false" customHeight="false" outlineLevel="0" collapsed="false">
      <c r="B125" s="0" t="n">
        <v>83</v>
      </c>
      <c r="G125" s="0" t="n">
        <v>0</v>
      </c>
      <c r="H125" s="0" t="n">
        <v>0</v>
      </c>
    </row>
    <row r="126" customFormat="false" ht="15" hidden="false" customHeight="false" outlineLevel="0" collapsed="false">
      <c r="B126" s="0" t="n">
        <v>88</v>
      </c>
      <c r="G126" s="0" t="n">
        <v>0</v>
      </c>
      <c r="H126" s="0" t="n">
        <v>0</v>
      </c>
    </row>
    <row r="127" customFormat="false" ht="15" hidden="false" customHeight="false" outlineLevel="0" collapsed="false">
      <c r="B127" s="0" t="n">
        <v>90</v>
      </c>
      <c r="G127" s="0" t="n">
        <v>0</v>
      </c>
      <c r="H127" s="0" t="n">
        <v>0</v>
      </c>
    </row>
    <row r="128" customFormat="false" ht="15" hidden="false" customHeight="false" outlineLevel="0" collapsed="false">
      <c r="B128" s="0" t="n">
        <v>93</v>
      </c>
      <c r="G128" s="0" t="n">
        <v>0</v>
      </c>
      <c r="H128" s="0" t="n">
        <v>0</v>
      </c>
    </row>
    <row r="129" customFormat="false" ht="15" hidden="false" customHeight="false" outlineLevel="0" collapsed="false">
      <c r="B129" s="0" t="n">
        <v>102</v>
      </c>
      <c r="G129" s="0" t="n">
        <v>0</v>
      </c>
      <c r="H129" s="0" t="n">
        <v>0</v>
      </c>
    </row>
    <row r="130" customFormat="false" ht="15" hidden="false" customHeight="false" outlineLevel="0" collapsed="false">
      <c r="B130" s="0" t="n">
        <v>105</v>
      </c>
      <c r="G130" s="0" t="n">
        <v>0</v>
      </c>
      <c r="H130" s="0" t="n">
        <v>0</v>
      </c>
    </row>
    <row r="131" customFormat="false" ht="15" hidden="false" customHeight="false" outlineLevel="0" collapsed="false">
      <c r="B131" s="0" t="n">
        <v>117</v>
      </c>
      <c r="G131" s="0" t="n">
        <v>0</v>
      </c>
      <c r="H131" s="0" t="n">
        <v>0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2" min="1" style="0" width="8.57085020242915"/>
    <col collapsed="false" hidden="false" max="3" min="3" style="0" width="20.246963562753"/>
    <col collapsed="false" hidden="false" max="4" min="4" style="0" width="22.0647773279352"/>
    <col collapsed="false" hidden="false" max="5" min="5" style="0" width="19.3886639676113"/>
    <col collapsed="false" hidden="false" max="6" min="6" style="0" width="8.1417004048583"/>
    <col collapsed="false" hidden="false" max="7" min="7" style="0" width="3.96356275303644"/>
    <col collapsed="false" hidden="false" max="1025" min="8" style="0" width="8.57085020242915"/>
  </cols>
  <sheetData>
    <row r="1" customFormat="false" ht="15" hidden="false" customHeight="false" outlineLevel="0" collapsed="false">
      <c r="A1" s="0" t="n">
        <v>122</v>
      </c>
      <c r="B1" s="0" t="s">
        <v>18</v>
      </c>
      <c r="C1" s="0" t="s">
        <v>19</v>
      </c>
      <c r="D1" s="0" t="s">
        <v>20</v>
      </c>
      <c r="E1" s="0" t="s">
        <v>21</v>
      </c>
      <c r="F1" s="123" t="n">
        <v>0.540972222222222</v>
      </c>
      <c r="G1" s="0" t="n">
        <v>116.999999999459</v>
      </c>
    </row>
    <row r="2" customFormat="false" ht="15" hidden="false" customHeight="false" outlineLevel="0" collapsed="false">
      <c r="A2" s="0" t="n">
        <v>40</v>
      </c>
      <c r="B2" s="0" t="s">
        <v>18</v>
      </c>
      <c r="C2" s="0" t="s">
        <v>23</v>
      </c>
      <c r="D2" s="0" t="s">
        <v>24</v>
      </c>
      <c r="E2" s="0" t="s">
        <v>25</v>
      </c>
      <c r="F2" s="123" t="n">
        <v>0.572222222222223</v>
      </c>
      <c r="G2" s="0" t="n">
        <v>106.999999999428</v>
      </c>
    </row>
    <row r="3" customFormat="false" ht="15" hidden="false" customHeight="false" outlineLevel="0" collapsed="false">
      <c r="A3" s="0" t="n">
        <v>33</v>
      </c>
      <c r="B3" s="0" t="s">
        <v>18</v>
      </c>
      <c r="C3" s="0" t="s">
        <v>27</v>
      </c>
      <c r="D3" s="0" t="s">
        <v>28</v>
      </c>
      <c r="E3" s="0" t="s">
        <v>29</v>
      </c>
      <c r="F3" s="123" t="n">
        <v>0.578472222222222</v>
      </c>
      <c r="G3" s="0" t="n">
        <v>106.999999999422</v>
      </c>
    </row>
    <row r="4" customFormat="false" ht="15" hidden="false" customHeight="false" outlineLevel="0" collapsed="false">
      <c r="A4" s="0" t="n">
        <v>49</v>
      </c>
      <c r="B4" s="0" t="s">
        <v>18</v>
      </c>
      <c r="C4" s="0" t="s">
        <v>31</v>
      </c>
      <c r="D4" s="0" t="s">
        <v>32</v>
      </c>
      <c r="E4" s="0" t="s">
        <v>33</v>
      </c>
      <c r="F4" s="123" t="n">
        <v>0.572916666666667</v>
      </c>
      <c r="G4" s="0" t="n">
        <v>104.999999999427</v>
      </c>
    </row>
    <row r="6" customFormat="false" ht="15" hidden="false" customHeight="false" outlineLevel="0" collapsed="false">
      <c r="A6" s="0" t="n">
        <v>73</v>
      </c>
      <c r="B6" s="0" t="s">
        <v>183</v>
      </c>
      <c r="C6" s="0" t="s">
        <v>184</v>
      </c>
      <c r="D6" s="0" t="s">
        <v>185</v>
      </c>
      <c r="E6" s="0" t="s">
        <v>186</v>
      </c>
      <c r="F6" s="123" t="n">
        <v>0.572222222222222</v>
      </c>
      <c r="G6" s="0" t="n">
        <v>109.999999999428</v>
      </c>
    </row>
    <row r="7" customFormat="false" ht="15" hidden="false" customHeight="false" outlineLevel="0" collapsed="false">
      <c r="A7" s="0" t="n">
        <v>108</v>
      </c>
      <c r="B7" s="0" t="s">
        <v>183</v>
      </c>
      <c r="C7" s="0" t="s">
        <v>188</v>
      </c>
      <c r="D7" s="0" t="s">
        <v>189</v>
      </c>
      <c r="E7" s="0" t="s">
        <v>190</v>
      </c>
      <c r="F7" s="123" t="n">
        <v>0.547916666666667</v>
      </c>
      <c r="G7" s="0" t="n">
        <v>98.9999999994521</v>
      </c>
    </row>
    <row r="8" customFormat="false" ht="15" hidden="false" customHeight="false" outlineLevel="0" collapsed="false">
      <c r="A8" s="0" t="n">
        <v>61</v>
      </c>
      <c r="B8" s="0" t="s">
        <v>183</v>
      </c>
      <c r="C8" s="0" t="s">
        <v>192</v>
      </c>
      <c r="D8" s="0" t="s">
        <v>193</v>
      </c>
      <c r="E8" s="0" t="s">
        <v>194</v>
      </c>
      <c r="F8" s="123" t="n">
        <v>0.563888888888889</v>
      </c>
      <c r="G8" s="0" t="n">
        <v>95.9999999994361</v>
      </c>
    </row>
    <row r="9" customFormat="false" ht="15" hidden="false" customHeight="false" outlineLevel="0" collapsed="false">
      <c r="A9" s="0" t="n">
        <v>66</v>
      </c>
      <c r="B9" s="0" t="s">
        <v>183</v>
      </c>
      <c r="C9" s="0" t="s">
        <v>196</v>
      </c>
      <c r="D9" s="0" t="s">
        <v>197</v>
      </c>
      <c r="E9" s="0" t="s">
        <v>198</v>
      </c>
      <c r="F9" s="123" t="n">
        <v>0.5875</v>
      </c>
      <c r="G9" s="0" t="n">
        <v>91.9999999994125</v>
      </c>
    </row>
    <row r="11" customFormat="false" ht="15" hidden="false" customHeight="false" outlineLevel="0" collapsed="false">
      <c r="A11" s="0" t="n">
        <v>42</v>
      </c>
      <c r="B11" s="0" t="s">
        <v>437</v>
      </c>
      <c r="C11" s="0" t="s">
        <v>438</v>
      </c>
      <c r="D11" s="0" t="s">
        <v>439</v>
      </c>
      <c r="E11" s="0" t="s">
        <v>440</v>
      </c>
      <c r="F11" s="123" t="n">
        <v>0.577083333333333</v>
      </c>
      <c r="G11" s="0" t="n">
        <v>93.9999999994229</v>
      </c>
    </row>
    <row r="12" customFormat="false" ht="15" hidden="false" customHeight="false" outlineLevel="0" collapsed="false">
      <c r="A12" s="0" t="n">
        <v>69</v>
      </c>
      <c r="B12" s="0" t="s">
        <v>437</v>
      </c>
      <c r="C12" s="0" t="s">
        <v>442</v>
      </c>
      <c r="D12" s="0" t="s">
        <v>443</v>
      </c>
      <c r="E12" s="0" t="s">
        <v>444</v>
      </c>
      <c r="F12" s="123" t="n">
        <v>0.554166666666667</v>
      </c>
      <c r="G12" s="0" t="n">
        <v>77.9999999994458</v>
      </c>
    </row>
    <row r="13" customFormat="false" ht="15" hidden="false" customHeight="false" outlineLevel="0" collapsed="false">
      <c r="A13" s="0" t="n">
        <v>113</v>
      </c>
      <c r="B13" s="0" t="s">
        <v>437</v>
      </c>
      <c r="C13" s="0" t="s">
        <v>446</v>
      </c>
      <c r="D13" s="0" t="s">
        <v>447</v>
      </c>
      <c r="E13" s="0" t="s">
        <v>448</v>
      </c>
      <c r="F13" s="123" t="n">
        <v>0.596527777777778</v>
      </c>
      <c r="G13" s="0" t="n">
        <v>73.9999999994035</v>
      </c>
    </row>
    <row r="14" customFormat="false" ht="15" hidden="false" customHeight="false" outlineLevel="0" collapsed="false">
      <c r="A14" s="0" t="n">
        <v>98</v>
      </c>
      <c r="B14" s="0" t="s">
        <v>437</v>
      </c>
      <c r="C14" s="0" t="s">
        <v>450</v>
      </c>
      <c r="D14" s="0" t="s">
        <v>451</v>
      </c>
      <c r="E14" s="0" t="s">
        <v>452</v>
      </c>
      <c r="F14" s="123" t="n">
        <v>0.574305555555556</v>
      </c>
      <c r="G14" s="0" t="n">
        <v>66.9999999994257</v>
      </c>
    </row>
    <row r="16" customFormat="false" ht="15" hidden="false" customHeight="false" outlineLevel="0" collapsed="false">
      <c r="A16" s="0" t="n">
        <v>37</v>
      </c>
      <c r="B16" s="0" t="s">
        <v>398</v>
      </c>
      <c r="C16" s="0" t="s">
        <v>399</v>
      </c>
      <c r="D16" s="0" t="s">
        <v>400</v>
      </c>
      <c r="E16" s="0" t="s">
        <v>401</v>
      </c>
      <c r="F16" s="123" t="n">
        <v>0.571527777777778</v>
      </c>
      <c r="G16" s="0" t="n">
        <v>63.9999999994285</v>
      </c>
    </row>
    <row r="17" customFormat="false" ht="15" hidden="false" customHeight="false" outlineLevel="0" collapsed="false">
      <c r="A17" s="0" t="n">
        <v>65</v>
      </c>
      <c r="B17" s="0" t="s">
        <v>398</v>
      </c>
      <c r="C17" s="0" t="s">
        <v>403</v>
      </c>
      <c r="D17" s="0" t="s">
        <v>404</v>
      </c>
      <c r="E17" s="0" t="s">
        <v>405</v>
      </c>
      <c r="F17" s="123" t="n">
        <v>0.583333333333334</v>
      </c>
      <c r="G17" s="0" t="n">
        <v>54.9999999994167</v>
      </c>
    </row>
    <row r="18" customFormat="false" ht="15" hidden="false" customHeight="false" outlineLevel="0" collapsed="false">
      <c r="A18" s="0" t="n">
        <v>68</v>
      </c>
      <c r="B18" s="0" t="s">
        <v>398</v>
      </c>
      <c r="C18" s="0" t="s">
        <v>407</v>
      </c>
      <c r="D18" s="0" t="s">
        <v>408</v>
      </c>
      <c r="E18" s="0" t="s">
        <v>409</v>
      </c>
      <c r="F18" s="123" t="n">
        <v>0.579166666666667</v>
      </c>
      <c r="G18" s="0" t="n">
        <v>51.9999999994208</v>
      </c>
    </row>
    <row r="19" customFormat="false" ht="15" hidden="false" customHeight="false" outlineLevel="0" collapsed="false">
      <c r="A19" s="0" t="n">
        <v>80</v>
      </c>
      <c r="B19" s="0" t="s">
        <v>437</v>
      </c>
      <c r="C19" s="0" t="s">
        <v>462</v>
      </c>
      <c r="D19" s="0" t="s">
        <v>463</v>
      </c>
      <c r="E19" s="0" t="s">
        <v>464</v>
      </c>
      <c r="F19" s="123" t="n">
        <v>0.574305555555556</v>
      </c>
      <c r="G19" s="0" t="n">
        <v>45.9999999994257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6" activeCellId="0" sqref="B116"/>
    </sheetView>
  </sheetViews>
  <sheetFormatPr defaultRowHeight="15"/>
  <cols>
    <col collapsed="false" hidden="false" max="1" min="1" style="124" width="3.96356275303644"/>
    <col collapsed="false" hidden="false" max="2" min="2" style="124" width="4.39271255060729"/>
    <col collapsed="false" hidden="false" max="3" min="3" style="124" width="34.4939271255061"/>
    <col collapsed="false" hidden="false" max="5" min="4" style="124" width="8.1417004048583"/>
    <col collapsed="false" hidden="false" max="6" min="6" style="124" width="7.2834008097166"/>
    <col collapsed="false" hidden="false" max="7" min="7" style="124" width="5.46153846153846"/>
    <col collapsed="false" hidden="false" max="8" min="8" style="124" width="4.39271255060729"/>
    <col collapsed="false" hidden="false" max="1025" min="9" style="0" width="8.57085020242915"/>
  </cols>
  <sheetData>
    <row r="1" customFormat="false" ht="15.75" hidden="false" customHeight="false" outlineLevel="0" collapsed="false">
      <c r="A1" s="125"/>
      <c r="B1" s="126"/>
      <c r="C1" s="126"/>
      <c r="D1" s="127" t="s">
        <v>8</v>
      </c>
      <c r="E1" s="127"/>
      <c r="F1" s="127"/>
      <c r="G1" s="127"/>
      <c r="H1" s="127"/>
    </row>
    <row r="2" customFormat="false" ht="15.75" hidden="false" customHeight="false" outlineLevel="0" collapsed="false">
      <c r="A2" s="128" t="s">
        <v>3</v>
      </c>
      <c r="B2" s="129" t="s">
        <v>4</v>
      </c>
      <c r="C2" s="129" t="s">
        <v>5</v>
      </c>
      <c r="D2" s="129" t="s">
        <v>13</v>
      </c>
      <c r="E2" s="129" t="s">
        <v>14</v>
      </c>
      <c r="F2" s="129" t="s">
        <v>15</v>
      </c>
      <c r="G2" s="129" t="s">
        <v>16</v>
      </c>
      <c r="H2" s="130" t="s">
        <v>17</v>
      </c>
    </row>
    <row r="3" customFormat="false" ht="15" hidden="false" customHeight="false" outlineLevel="0" collapsed="false">
      <c r="A3" s="131" t="n">
        <v>40</v>
      </c>
      <c r="B3" s="132" t="s">
        <v>18</v>
      </c>
      <c r="C3" s="132" t="s">
        <v>23</v>
      </c>
      <c r="D3" s="133" t="n">
        <v>0.834027777777778</v>
      </c>
      <c r="E3" s="133" t="n">
        <v>0.975694444444444</v>
      </c>
      <c r="F3" s="133" t="n">
        <v>0.141666666666667</v>
      </c>
      <c r="G3" s="132" t="n">
        <v>35</v>
      </c>
      <c r="H3" s="134" t="n">
        <v>0</v>
      </c>
    </row>
    <row r="4" customFormat="false" ht="15" hidden="false" customHeight="false" outlineLevel="0" collapsed="false">
      <c r="A4" s="135" t="n">
        <v>33</v>
      </c>
      <c r="B4" s="136" t="s">
        <v>18</v>
      </c>
      <c r="C4" s="136" t="s">
        <v>27</v>
      </c>
      <c r="D4" s="137" t="n">
        <v>0.811111111111111</v>
      </c>
      <c r="E4" s="137" t="n">
        <v>0.953472222222222</v>
      </c>
      <c r="F4" s="137" t="n">
        <v>0.142361111111111</v>
      </c>
      <c r="G4" s="136" t="n">
        <v>34</v>
      </c>
      <c r="H4" s="138" t="n">
        <v>0</v>
      </c>
    </row>
    <row r="5" customFormat="false" ht="15" hidden="false" customHeight="false" outlineLevel="0" collapsed="false">
      <c r="A5" s="135" t="n">
        <v>24</v>
      </c>
      <c r="B5" s="136" t="s">
        <v>18</v>
      </c>
      <c r="C5" s="136" t="s">
        <v>35</v>
      </c>
      <c r="D5" s="137" t="n">
        <v>0.829861111111111</v>
      </c>
      <c r="E5" s="137" t="n">
        <v>0.974305555555556</v>
      </c>
      <c r="F5" s="137" t="n">
        <v>0.144444444444444</v>
      </c>
      <c r="G5" s="136" t="n">
        <v>33</v>
      </c>
      <c r="H5" s="138" t="n">
        <v>0</v>
      </c>
    </row>
    <row r="6" customFormat="false" ht="15" hidden="false" customHeight="false" outlineLevel="0" collapsed="false">
      <c r="A6" s="135" t="n">
        <v>122</v>
      </c>
      <c r="B6" s="136" t="s">
        <v>18</v>
      </c>
      <c r="C6" s="136" t="s">
        <v>19</v>
      </c>
      <c r="D6" s="137" t="n">
        <v>0.854166666666667</v>
      </c>
      <c r="E6" s="137" t="n">
        <v>0.979861111111111</v>
      </c>
      <c r="F6" s="137" t="n">
        <v>0.125694444444444</v>
      </c>
      <c r="G6" s="136" t="n">
        <v>32</v>
      </c>
      <c r="H6" s="138" t="n">
        <v>0</v>
      </c>
    </row>
    <row r="7" customFormat="false" ht="15" hidden="false" customHeight="false" outlineLevel="0" collapsed="false">
      <c r="A7" s="135" t="n">
        <v>49</v>
      </c>
      <c r="B7" s="136" t="s">
        <v>18</v>
      </c>
      <c r="C7" s="136" t="s">
        <v>31</v>
      </c>
      <c r="D7" s="137" t="n">
        <v>0.774305555555556</v>
      </c>
      <c r="E7" s="137" t="n">
        <v>0.915972222222222</v>
      </c>
      <c r="F7" s="137" t="n">
        <v>0.141666666666667</v>
      </c>
      <c r="G7" s="136" t="n">
        <v>31</v>
      </c>
      <c r="H7" s="138" t="n">
        <v>0</v>
      </c>
    </row>
    <row r="8" customFormat="false" ht="15" hidden="false" customHeight="false" outlineLevel="0" collapsed="false">
      <c r="A8" s="135" t="n">
        <v>61</v>
      </c>
      <c r="B8" s="136" t="s">
        <v>183</v>
      </c>
      <c r="C8" s="136" t="s">
        <v>192</v>
      </c>
      <c r="D8" s="137" t="n">
        <v>0.832638888888889</v>
      </c>
      <c r="E8" s="137" t="n">
        <v>0.972916666666667</v>
      </c>
      <c r="F8" s="137" t="n">
        <v>0.140277777777778</v>
      </c>
      <c r="G8" s="136" t="n">
        <v>29</v>
      </c>
      <c r="H8" s="138" t="n">
        <v>0</v>
      </c>
    </row>
    <row r="9" customFormat="false" ht="15" hidden="false" customHeight="false" outlineLevel="0" collapsed="false">
      <c r="A9" s="135" t="n">
        <v>42</v>
      </c>
      <c r="B9" s="136" t="s">
        <v>437</v>
      </c>
      <c r="C9" s="136" t="s">
        <v>438</v>
      </c>
      <c r="D9" s="137" t="n">
        <v>0.781944444444445</v>
      </c>
      <c r="E9" s="137" t="n">
        <v>0.923611111111111</v>
      </c>
      <c r="F9" s="137" t="n">
        <v>0.141666666666667</v>
      </c>
      <c r="G9" s="136" t="n">
        <v>29</v>
      </c>
      <c r="H9" s="138" t="n">
        <v>0</v>
      </c>
    </row>
    <row r="10" customFormat="false" ht="15" hidden="false" customHeight="false" outlineLevel="0" collapsed="false">
      <c r="A10" s="135" t="n">
        <v>116</v>
      </c>
      <c r="B10" s="136" t="s">
        <v>183</v>
      </c>
      <c r="C10" s="136" t="s">
        <v>208</v>
      </c>
      <c r="D10" s="137" t="n">
        <v>0.846527777777778</v>
      </c>
      <c r="E10" s="137" t="n">
        <v>0.99375</v>
      </c>
      <c r="F10" s="137" t="n">
        <v>0.147222222222222</v>
      </c>
      <c r="G10" s="136" t="n">
        <v>30</v>
      </c>
      <c r="H10" s="138" t="n">
        <v>1</v>
      </c>
    </row>
    <row r="11" customFormat="false" ht="15" hidden="false" customHeight="false" outlineLevel="0" collapsed="false">
      <c r="A11" s="135" t="n">
        <v>115</v>
      </c>
      <c r="B11" s="136" t="s">
        <v>18</v>
      </c>
      <c r="C11" s="136" t="s">
        <v>62</v>
      </c>
      <c r="D11" s="137" t="n">
        <v>0.793055555555556</v>
      </c>
      <c r="E11" s="137" t="n">
        <v>0.930555555555556</v>
      </c>
      <c r="F11" s="137" t="n">
        <v>0.1375</v>
      </c>
      <c r="G11" s="136" t="n">
        <v>28</v>
      </c>
      <c r="H11" s="138" t="n">
        <v>0</v>
      </c>
    </row>
    <row r="12" customFormat="false" ht="15" hidden="false" customHeight="false" outlineLevel="0" collapsed="false">
      <c r="A12" s="135" t="n">
        <v>59</v>
      </c>
      <c r="B12" s="136" t="s">
        <v>18</v>
      </c>
      <c r="C12" s="136" t="s">
        <v>39</v>
      </c>
      <c r="D12" s="137" t="n">
        <v>0.824305555555556</v>
      </c>
      <c r="E12" s="137" t="n">
        <v>0.967361111111111</v>
      </c>
      <c r="F12" s="137" t="n">
        <v>0.143055555555555</v>
      </c>
      <c r="G12" s="136" t="n">
        <v>28</v>
      </c>
      <c r="H12" s="138" t="n">
        <v>0</v>
      </c>
    </row>
    <row r="13" customFormat="false" ht="15" hidden="false" customHeight="false" outlineLevel="0" collapsed="false">
      <c r="A13" s="135" t="n">
        <v>73</v>
      </c>
      <c r="B13" s="136" t="s">
        <v>183</v>
      </c>
      <c r="C13" s="136" t="s">
        <v>184</v>
      </c>
      <c r="D13" s="137" t="n">
        <v>0.784722222222222</v>
      </c>
      <c r="E13" s="137" t="n">
        <v>0.929166666666667</v>
      </c>
      <c r="F13" s="137" t="n">
        <v>0.144444444444444</v>
      </c>
      <c r="G13" s="136" t="n">
        <v>27</v>
      </c>
      <c r="H13" s="138" t="n">
        <v>0</v>
      </c>
    </row>
    <row r="14" customFormat="false" ht="15" hidden="false" customHeight="false" outlineLevel="0" collapsed="false">
      <c r="A14" s="135" t="n">
        <v>108</v>
      </c>
      <c r="B14" s="136" t="s">
        <v>183</v>
      </c>
      <c r="C14" s="136" t="s">
        <v>188</v>
      </c>
      <c r="D14" s="137" t="n">
        <v>0.8375</v>
      </c>
      <c r="E14" s="137" t="n">
        <v>0.968055555555556</v>
      </c>
      <c r="F14" s="137" t="n">
        <v>0.130555555555556</v>
      </c>
      <c r="G14" s="136" t="n">
        <v>26</v>
      </c>
      <c r="H14" s="138" t="n">
        <v>0</v>
      </c>
    </row>
    <row r="15" customFormat="false" ht="15" hidden="false" customHeight="false" outlineLevel="0" collapsed="false">
      <c r="A15" s="135" t="n">
        <v>27</v>
      </c>
      <c r="B15" s="136" t="s">
        <v>183</v>
      </c>
      <c r="C15" s="136" t="s">
        <v>204</v>
      </c>
      <c r="D15" s="137" t="n">
        <v>0.833333333333333</v>
      </c>
      <c r="E15" s="137" t="n">
        <v>0.970833333333333</v>
      </c>
      <c r="F15" s="137" t="n">
        <v>0.1375</v>
      </c>
      <c r="G15" s="136" t="n">
        <v>26</v>
      </c>
      <c r="H15" s="138" t="n">
        <v>0</v>
      </c>
    </row>
    <row r="16" customFormat="false" ht="15" hidden="false" customHeight="false" outlineLevel="0" collapsed="false">
      <c r="A16" s="135" t="n">
        <v>57</v>
      </c>
      <c r="B16" s="136" t="s">
        <v>183</v>
      </c>
      <c r="C16" s="136" t="s">
        <v>200</v>
      </c>
      <c r="D16" s="137" t="n">
        <v>0.813194444444444</v>
      </c>
      <c r="E16" s="137" t="n">
        <v>0.952083333333333</v>
      </c>
      <c r="F16" s="137" t="n">
        <v>0.138888888888889</v>
      </c>
      <c r="G16" s="136" t="n">
        <v>26</v>
      </c>
      <c r="H16" s="138" t="n">
        <v>0</v>
      </c>
    </row>
    <row r="17" customFormat="false" ht="15" hidden="false" customHeight="false" outlineLevel="0" collapsed="false">
      <c r="A17" s="135" t="n">
        <v>87</v>
      </c>
      <c r="B17" s="136" t="s">
        <v>18</v>
      </c>
      <c r="C17" s="136" t="s">
        <v>43</v>
      </c>
      <c r="D17" s="137" t="n">
        <v>0.814583333333333</v>
      </c>
      <c r="E17" s="137" t="n">
        <v>0.957638888888889</v>
      </c>
      <c r="F17" s="137" t="n">
        <v>0.143055555555556</v>
      </c>
      <c r="G17" s="136" t="n">
        <v>26</v>
      </c>
      <c r="H17" s="138" t="n">
        <v>0</v>
      </c>
    </row>
    <row r="18" customFormat="false" ht="15" hidden="false" customHeight="false" outlineLevel="0" collapsed="false">
      <c r="A18" s="135" t="n">
        <v>66</v>
      </c>
      <c r="B18" s="136" t="s">
        <v>183</v>
      </c>
      <c r="C18" s="136" t="s">
        <v>196</v>
      </c>
      <c r="D18" s="137" t="n">
        <v>0.785416666666667</v>
      </c>
      <c r="E18" s="137" t="n">
        <v>0.933333333333333</v>
      </c>
      <c r="F18" s="137" t="n">
        <v>0.147916666666667</v>
      </c>
      <c r="G18" s="136" t="n">
        <v>27</v>
      </c>
      <c r="H18" s="138" t="n">
        <v>1</v>
      </c>
    </row>
    <row r="19" customFormat="false" ht="15" hidden="false" customHeight="false" outlineLevel="0" collapsed="false">
      <c r="A19" s="135" t="n">
        <v>16</v>
      </c>
      <c r="B19" s="136" t="s">
        <v>183</v>
      </c>
      <c r="C19" s="136" t="s">
        <v>212</v>
      </c>
      <c r="D19" s="137" t="n">
        <v>0.845833333333333</v>
      </c>
      <c r="E19" s="137" t="n">
        <v>0.986805555555556</v>
      </c>
      <c r="F19" s="137" t="n">
        <v>0.140972222222222</v>
      </c>
      <c r="G19" s="136" t="n">
        <v>25</v>
      </c>
      <c r="H19" s="138" t="n">
        <v>0</v>
      </c>
    </row>
    <row r="20" customFormat="false" ht="15" hidden="false" customHeight="false" outlineLevel="0" collapsed="false">
      <c r="A20" s="135" t="n">
        <v>79</v>
      </c>
      <c r="B20" s="136" t="s">
        <v>18</v>
      </c>
      <c r="C20" s="136" t="s">
        <v>51</v>
      </c>
      <c r="D20" s="137" t="n">
        <v>0.795833333333334</v>
      </c>
      <c r="E20" s="137" t="n">
        <v>0.9375</v>
      </c>
      <c r="F20" s="137" t="n">
        <v>0.141666666666667</v>
      </c>
      <c r="G20" s="136" t="n">
        <v>25</v>
      </c>
      <c r="H20" s="138" t="n">
        <v>0</v>
      </c>
    </row>
    <row r="21" customFormat="false" ht="15" hidden="false" customHeight="false" outlineLevel="0" collapsed="false">
      <c r="A21" s="135" t="n">
        <v>1</v>
      </c>
      <c r="B21" s="136" t="s">
        <v>18</v>
      </c>
      <c r="C21" s="136" t="s">
        <v>55</v>
      </c>
      <c r="D21" s="137" t="n">
        <v>0.760416666666667</v>
      </c>
      <c r="E21" s="137" t="n">
        <v>0.903472222222222</v>
      </c>
      <c r="F21" s="137" t="n">
        <v>0.143055555555556</v>
      </c>
      <c r="G21" s="136" t="n">
        <v>25</v>
      </c>
      <c r="H21" s="138" t="n">
        <v>0</v>
      </c>
    </row>
    <row r="22" customFormat="false" ht="15" hidden="false" customHeight="false" outlineLevel="0" collapsed="false">
      <c r="A22" s="135" t="n">
        <v>70</v>
      </c>
      <c r="B22" s="136" t="s">
        <v>18</v>
      </c>
      <c r="C22" s="136" t="s">
        <v>71</v>
      </c>
      <c r="D22" s="137" t="n">
        <v>0.83125</v>
      </c>
      <c r="E22" s="137" t="n">
        <v>0.979166666666667</v>
      </c>
      <c r="F22" s="137" t="n">
        <v>0.147916666666667</v>
      </c>
      <c r="G22" s="136" t="n">
        <v>26</v>
      </c>
      <c r="H22" s="138" t="n">
        <v>1</v>
      </c>
    </row>
    <row r="23" customFormat="false" ht="15" hidden="false" customHeight="false" outlineLevel="0" collapsed="false">
      <c r="A23" s="135" t="n">
        <v>89</v>
      </c>
      <c r="B23" s="136" t="s">
        <v>18</v>
      </c>
      <c r="C23" s="136" t="s">
        <v>95</v>
      </c>
      <c r="D23" s="137" t="n">
        <v>0.825694444444444</v>
      </c>
      <c r="E23" s="137" t="n">
        <v>0.968055555555556</v>
      </c>
      <c r="F23" s="137" t="n">
        <v>0.142361111111111</v>
      </c>
      <c r="G23" s="136" t="n">
        <v>24</v>
      </c>
      <c r="H23" s="138" t="n">
        <v>0</v>
      </c>
    </row>
    <row r="24" customFormat="false" ht="15" hidden="false" customHeight="false" outlineLevel="0" collapsed="false">
      <c r="A24" s="135" t="n">
        <v>31</v>
      </c>
      <c r="B24" s="136" t="s">
        <v>18</v>
      </c>
      <c r="C24" s="136" t="s">
        <v>58</v>
      </c>
      <c r="D24" s="137" t="n">
        <v>0.815972222222222</v>
      </c>
      <c r="E24" s="137" t="n">
        <v>0.961111111111111</v>
      </c>
      <c r="F24" s="137" t="n">
        <v>0.145138888888889</v>
      </c>
      <c r="G24" s="136" t="n">
        <v>24</v>
      </c>
      <c r="H24" s="138" t="n">
        <v>0</v>
      </c>
    </row>
    <row r="25" customFormat="false" ht="15" hidden="false" customHeight="false" outlineLevel="0" collapsed="false">
      <c r="A25" s="135" t="n">
        <v>77</v>
      </c>
      <c r="B25" s="136" t="s">
        <v>18</v>
      </c>
      <c r="C25" s="136" t="s">
        <v>75</v>
      </c>
      <c r="D25" s="137" t="n">
        <v>0.853472222222222</v>
      </c>
      <c r="E25" s="137" t="n">
        <v>1.00625</v>
      </c>
      <c r="F25" s="137" t="n">
        <v>0.152777777777778</v>
      </c>
      <c r="G25" s="136" t="n">
        <v>26</v>
      </c>
      <c r="H25" s="138" t="n">
        <v>2</v>
      </c>
    </row>
    <row r="26" customFormat="false" ht="15" hidden="false" customHeight="false" outlineLevel="0" collapsed="false">
      <c r="A26" s="135" t="n">
        <v>111</v>
      </c>
      <c r="B26" s="136" t="s">
        <v>18</v>
      </c>
      <c r="C26" s="136" t="s">
        <v>47</v>
      </c>
      <c r="D26" s="137" t="n">
        <v>0.736805555555556</v>
      </c>
      <c r="E26" s="137" t="n">
        <v>0.878472222222222</v>
      </c>
      <c r="F26" s="137" t="n">
        <v>0.141666666666667</v>
      </c>
      <c r="G26" s="136" t="n">
        <v>23</v>
      </c>
      <c r="H26" s="138" t="n">
        <v>0</v>
      </c>
    </row>
    <row r="27" customFormat="false" ht="15" hidden="false" customHeight="false" outlineLevel="0" collapsed="false">
      <c r="A27" s="135" t="n">
        <v>72</v>
      </c>
      <c r="B27" s="136" t="s">
        <v>18</v>
      </c>
      <c r="C27" s="136" t="s">
        <v>91</v>
      </c>
      <c r="D27" s="137" t="n">
        <v>0.84375</v>
      </c>
      <c r="E27" s="137" t="n">
        <v>0.986111111111111</v>
      </c>
      <c r="F27" s="137" t="n">
        <v>0.142361111111111</v>
      </c>
      <c r="G27" s="136" t="n">
        <v>23</v>
      </c>
      <c r="H27" s="138" t="n">
        <v>0</v>
      </c>
    </row>
    <row r="28" customFormat="false" ht="15" hidden="false" customHeight="false" outlineLevel="0" collapsed="false">
      <c r="A28" s="135" t="n">
        <v>35</v>
      </c>
      <c r="B28" s="136" t="s">
        <v>18</v>
      </c>
      <c r="C28" s="136" t="s">
        <v>79</v>
      </c>
      <c r="D28" s="137" t="n">
        <v>0.842361111111111</v>
      </c>
      <c r="E28" s="137" t="n">
        <v>0.986111111111111</v>
      </c>
      <c r="F28" s="137" t="n">
        <v>0.14375</v>
      </c>
      <c r="G28" s="136" t="n">
        <v>23</v>
      </c>
      <c r="H28" s="138" t="n">
        <v>0</v>
      </c>
    </row>
    <row r="29" customFormat="false" ht="15" hidden="false" customHeight="false" outlineLevel="0" collapsed="false">
      <c r="A29" s="135" t="n">
        <v>106</v>
      </c>
      <c r="B29" s="136" t="s">
        <v>183</v>
      </c>
      <c r="C29" s="136" t="s">
        <v>260</v>
      </c>
      <c r="D29" s="137" t="n">
        <v>0.836805555555556</v>
      </c>
      <c r="E29" s="137" t="n">
        <v>0.982638888888889</v>
      </c>
      <c r="F29" s="137" t="n">
        <v>0.145833333333333</v>
      </c>
      <c r="G29" s="136" t="n">
        <v>23</v>
      </c>
      <c r="H29" s="138" t="n">
        <v>0</v>
      </c>
    </row>
    <row r="30" customFormat="false" ht="15" hidden="false" customHeight="false" outlineLevel="0" collapsed="false">
      <c r="A30" s="135" t="n">
        <v>69</v>
      </c>
      <c r="B30" s="136" t="s">
        <v>437</v>
      </c>
      <c r="C30" s="136" t="s">
        <v>442</v>
      </c>
      <c r="D30" s="137" t="n">
        <v>0.839583333333333</v>
      </c>
      <c r="E30" s="137" t="n">
        <v>0.975694444444444</v>
      </c>
      <c r="F30" s="137" t="n">
        <v>0.136111111111111</v>
      </c>
      <c r="G30" s="136" t="n">
        <v>22</v>
      </c>
      <c r="H30" s="138" t="n">
        <v>0</v>
      </c>
    </row>
    <row r="31" customFormat="false" ht="15" hidden="false" customHeight="false" outlineLevel="0" collapsed="false">
      <c r="A31" s="135" t="n">
        <v>17</v>
      </c>
      <c r="B31" s="136" t="s">
        <v>18</v>
      </c>
      <c r="C31" s="136" t="s">
        <v>99</v>
      </c>
      <c r="D31" s="137" t="n">
        <v>0.8875</v>
      </c>
      <c r="E31" s="137" t="n">
        <v>1.03055555555556</v>
      </c>
      <c r="F31" s="137" t="n">
        <v>0.143055555555556</v>
      </c>
      <c r="G31" s="136" t="n">
        <v>22</v>
      </c>
      <c r="H31" s="138" t="n">
        <v>0</v>
      </c>
    </row>
    <row r="32" customFormat="false" ht="15" hidden="false" customHeight="false" outlineLevel="0" collapsed="false">
      <c r="A32" s="135" t="n">
        <v>81</v>
      </c>
      <c r="B32" s="136" t="s">
        <v>183</v>
      </c>
      <c r="C32" s="136" t="s">
        <v>256</v>
      </c>
      <c r="D32" s="137" t="n">
        <v>0.823611111111111</v>
      </c>
      <c r="E32" s="137" t="n">
        <v>0.967361111111111</v>
      </c>
      <c r="F32" s="137" t="n">
        <v>0.14375</v>
      </c>
      <c r="G32" s="136" t="n">
        <v>22</v>
      </c>
      <c r="H32" s="138" t="n">
        <v>0</v>
      </c>
    </row>
    <row r="33" customFormat="false" ht="15" hidden="false" customHeight="false" outlineLevel="0" collapsed="false">
      <c r="A33" s="135" t="n">
        <v>39</v>
      </c>
      <c r="B33" s="136" t="s">
        <v>18</v>
      </c>
      <c r="C33" s="136" t="s">
        <v>83</v>
      </c>
      <c r="D33" s="137" t="n">
        <v>0.799305555555556</v>
      </c>
      <c r="E33" s="137" t="n">
        <v>0.945833333333333</v>
      </c>
      <c r="F33" s="137" t="n">
        <v>0.146527777777778</v>
      </c>
      <c r="G33" s="136" t="n">
        <v>23</v>
      </c>
      <c r="H33" s="138" t="n">
        <v>1</v>
      </c>
    </row>
    <row r="34" customFormat="false" ht="15" hidden="false" customHeight="false" outlineLevel="0" collapsed="false">
      <c r="A34" s="135" t="n">
        <v>45</v>
      </c>
      <c r="B34" s="136" t="s">
        <v>18</v>
      </c>
      <c r="C34" s="136" t="s">
        <v>111</v>
      </c>
      <c r="D34" s="137" t="n">
        <v>0.838194444444444</v>
      </c>
      <c r="E34" s="137" t="n">
        <v>0.986805555555556</v>
      </c>
      <c r="F34" s="137" t="n">
        <v>0.148611111111111</v>
      </c>
      <c r="G34" s="136" t="n">
        <v>23</v>
      </c>
      <c r="H34" s="138" t="n">
        <v>1</v>
      </c>
    </row>
    <row r="35" customFormat="false" ht="15" hidden="false" customHeight="false" outlineLevel="0" collapsed="false">
      <c r="A35" s="135" t="n">
        <v>104</v>
      </c>
      <c r="B35" s="136" t="s">
        <v>183</v>
      </c>
      <c r="C35" s="136" t="s">
        <v>248</v>
      </c>
      <c r="D35" s="137" t="n">
        <v>0.80625</v>
      </c>
      <c r="E35" s="137" t="n">
        <v>0.94375</v>
      </c>
      <c r="F35" s="137" t="n">
        <v>0.1375</v>
      </c>
      <c r="G35" s="136" t="n">
        <v>21</v>
      </c>
      <c r="H35" s="138" t="n">
        <v>0</v>
      </c>
    </row>
    <row r="36" customFormat="false" ht="15" hidden="false" customHeight="false" outlineLevel="0" collapsed="false">
      <c r="A36" s="135" t="n">
        <v>67</v>
      </c>
      <c r="B36" s="136" t="s">
        <v>183</v>
      </c>
      <c r="C36" s="136" t="s">
        <v>277</v>
      </c>
      <c r="D36" s="137" t="n">
        <v>0.784027777777778</v>
      </c>
      <c r="E36" s="137" t="n">
        <v>0.922222222222222</v>
      </c>
      <c r="F36" s="137" t="n">
        <v>0.138194444444444</v>
      </c>
      <c r="G36" s="136" t="n">
        <v>21</v>
      </c>
      <c r="H36" s="138" t="n">
        <v>0</v>
      </c>
    </row>
    <row r="37" customFormat="false" ht="15" hidden="false" customHeight="false" outlineLevel="0" collapsed="false">
      <c r="A37" s="135" t="n">
        <v>7</v>
      </c>
      <c r="B37" s="136" t="s">
        <v>18</v>
      </c>
      <c r="C37" s="136" t="s">
        <v>103</v>
      </c>
      <c r="D37" s="137" t="n">
        <v>0.775694444444445</v>
      </c>
      <c r="E37" s="137" t="n">
        <v>0.915277777777778</v>
      </c>
      <c r="F37" s="137" t="n">
        <v>0.139583333333333</v>
      </c>
      <c r="G37" s="136" t="n">
        <v>21</v>
      </c>
      <c r="H37" s="138" t="n">
        <v>0</v>
      </c>
    </row>
    <row r="38" customFormat="false" ht="15" hidden="false" customHeight="false" outlineLevel="0" collapsed="false">
      <c r="A38" s="135" t="n">
        <v>92</v>
      </c>
      <c r="B38" s="136" t="s">
        <v>18</v>
      </c>
      <c r="C38" s="136" t="s">
        <v>480</v>
      </c>
      <c r="D38" s="137" t="n">
        <v>0.738194444444444</v>
      </c>
      <c r="E38" s="137" t="n">
        <v>0.88125</v>
      </c>
      <c r="F38" s="137" t="n">
        <v>0.143055555555556</v>
      </c>
      <c r="G38" s="136" t="n">
        <v>21</v>
      </c>
      <c r="H38" s="138" t="n">
        <v>0</v>
      </c>
    </row>
    <row r="39" customFormat="false" ht="15" hidden="false" customHeight="false" outlineLevel="0" collapsed="false">
      <c r="A39" s="135" t="n">
        <v>123</v>
      </c>
      <c r="B39" s="136" t="s">
        <v>183</v>
      </c>
      <c r="C39" s="136" t="s">
        <v>281</v>
      </c>
      <c r="D39" s="137" t="n">
        <v>0.772222222222222</v>
      </c>
      <c r="E39" s="137" t="n">
        <v>0.896527777777778</v>
      </c>
      <c r="F39" s="137" t="n">
        <v>0.124305555555555</v>
      </c>
      <c r="G39" s="136" t="n">
        <v>20</v>
      </c>
      <c r="H39" s="138" t="n">
        <v>0</v>
      </c>
    </row>
    <row r="40" customFormat="false" ht="15" hidden="false" customHeight="false" outlineLevel="0" collapsed="false">
      <c r="A40" s="135" t="n">
        <v>110</v>
      </c>
      <c r="B40" s="136" t="s">
        <v>18</v>
      </c>
      <c r="C40" s="136" t="s">
        <v>224</v>
      </c>
      <c r="D40" s="137" t="n">
        <v>0.8125</v>
      </c>
      <c r="E40" s="137" t="n">
        <v>0.94375</v>
      </c>
      <c r="F40" s="137" t="n">
        <v>0.13125</v>
      </c>
      <c r="G40" s="136" t="n">
        <v>20</v>
      </c>
      <c r="H40" s="138" t="n">
        <v>0</v>
      </c>
    </row>
    <row r="41" customFormat="false" ht="15" hidden="false" customHeight="false" outlineLevel="0" collapsed="false">
      <c r="A41" s="135" t="n">
        <v>109</v>
      </c>
      <c r="B41" s="136" t="s">
        <v>183</v>
      </c>
      <c r="C41" s="136" t="s">
        <v>236</v>
      </c>
      <c r="D41" s="137" t="n">
        <v>0.804861111111111</v>
      </c>
      <c r="E41" s="137" t="n">
        <v>0.938888888888889</v>
      </c>
      <c r="F41" s="137" t="n">
        <v>0.134027777777778</v>
      </c>
      <c r="G41" s="136" t="n">
        <v>20</v>
      </c>
      <c r="H41" s="138" t="n">
        <v>0</v>
      </c>
    </row>
    <row r="42" customFormat="false" ht="15" hidden="false" customHeight="false" outlineLevel="0" collapsed="false">
      <c r="A42" s="135" t="n">
        <v>6</v>
      </c>
      <c r="B42" s="136" t="s">
        <v>183</v>
      </c>
      <c r="C42" s="136" t="s">
        <v>220</v>
      </c>
      <c r="D42" s="137" t="n">
        <v>0.831944444444444</v>
      </c>
      <c r="E42" s="137" t="n">
        <v>0.966666666666667</v>
      </c>
      <c r="F42" s="137" t="n">
        <v>0.134722222222222</v>
      </c>
      <c r="G42" s="136" t="n">
        <v>20</v>
      </c>
      <c r="H42" s="138" t="n">
        <v>0</v>
      </c>
    </row>
    <row r="43" customFormat="false" ht="15" hidden="false" customHeight="false" outlineLevel="0" collapsed="false">
      <c r="A43" s="135" t="n">
        <v>37</v>
      </c>
      <c r="B43" s="136" t="s">
        <v>398</v>
      </c>
      <c r="C43" s="136" t="s">
        <v>399</v>
      </c>
      <c r="D43" s="137" t="n">
        <v>0.840277777777778</v>
      </c>
      <c r="E43" s="137" t="n">
        <v>0.983333333333333</v>
      </c>
      <c r="F43" s="137" t="n">
        <v>0.143055555555556</v>
      </c>
      <c r="G43" s="136" t="n">
        <v>20</v>
      </c>
      <c r="H43" s="138" t="n">
        <v>0</v>
      </c>
    </row>
    <row r="44" customFormat="false" ht="15" hidden="false" customHeight="false" outlineLevel="0" collapsed="false">
      <c r="A44" s="135" t="n">
        <v>41</v>
      </c>
      <c r="B44" s="136" t="s">
        <v>18</v>
      </c>
      <c r="C44" s="136" t="s">
        <v>115</v>
      </c>
      <c r="D44" s="137" t="n">
        <v>0.7875</v>
      </c>
      <c r="E44" s="137" t="n">
        <v>0.93125</v>
      </c>
      <c r="F44" s="137" t="n">
        <v>0.14375</v>
      </c>
      <c r="G44" s="136" t="n">
        <v>20</v>
      </c>
      <c r="H44" s="138" t="n">
        <v>0</v>
      </c>
    </row>
    <row r="45" customFormat="false" ht="15" hidden="false" customHeight="false" outlineLevel="0" collapsed="false">
      <c r="A45" s="135" t="n">
        <v>10</v>
      </c>
      <c r="B45" s="136" t="s">
        <v>18</v>
      </c>
      <c r="C45" s="136" t="s">
        <v>131</v>
      </c>
      <c r="D45" s="137" t="n">
        <v>0.828472222222222</v>
      </c>
      <c r="E45" s="137" t="n">
        <v>0.975</v>
      </c>
      <c r="F45" s="137" t="n">
        <v>0.146527777777778</v>
      </c>
      <c r="G45" s="136" t="n">
        <v>21</v>
      </c>
      <c r="H45" s="138" t="n">
        <v>1</v>
      </c>
    </row>
    <row r="46" customFormat="false" ht="15" hidden="false" customHeight="false" outlineLevel="0" collapsed="false">
      <c r="A46" s="135" t="n">
        <v>34</v>
      </c>
      <c r="B46" s="136" t="s">
        <v>183</v>
      </c>
      <c r="C46" s="136" t="s">
        <v>216</v>
      </c>
      <c r="D46" s="137" t="n">
        <v>0.802083333333333</v>
      </c>
      <c r="E46" s="137" t="n">
        <v>0.932638888888889</v>
      </c>
      <c r="F46" s="137" t="n">
        <v>0.130555555555556</v>
      </c>
      <c r="G46" s="136" t="n">
        <v>19</v>
      </c>
      <c r="H46" s="138" t="n">
        <v>0</v>
      </c>
    </row>
    <row r="47" customFormat="false" ht="15" hidden="false" customHeight="false" outlineLevel="0" collapsed="false">
      <c r="A47" s="135" t="n">
        <v>78</v>
      </c>
      <c r="B47" s="136" t="s">
        <v>18</v>
      </c>
      <c r="C47" s="136" t="s">
        <v>285</v>
      </c>
      <c r="D47" s="137" t="n">
        <v>0.847916666666667</v>
      </c>
      <c r="E47" s="137" t="n">
        <v>0.98125</v>
      </c>
      <c r="F47" s="137" t="n">
        <v>0.133333333333333</v>
      </c>
      <c r="G47" s="136" t="n">
        <v>19</v>
      </c>
      <c r="H47" s="138" t="n">
        <v>0</v>
      </c>
    </row>
    <row r="48" customFormat="false" ht="15" hidden="false" customHeight="false" outlineLevel="0" collapsed="false">
      <c r="A48" s="135" t="n">
        <v>51</v>
      </c>
      <c r="B48" s="136" t="s">
        <v>183</v>
      </c>
      <c r="C48" s="136" t="s">
        <v>244</v>
      </c>
      <c r="D48" s="137" t="n">
        <v>0.838888888888889</v>
      </c>
      <c r="E48" s="137" t="n">
        <v>0.976388888888889</v>
      </c>
      <c r="F48" s="137" t="n">
        <v>0.1375</v>
      </c>
      <c r="G48" s="136" t="n">
        <v>19</v>
      </c>
      <c r="H48" s="138" t="n">
        <v>0</v>
      </c>
    </row>
    <row r="49" customFormat="false" ht="15" hidden="false" customHeight="false" outlineLevel="0" collapsed="false">
      <c r="A49" s="135" t="n">
        <v>47</v>
      </c>
      <c r="B49" s="136" t="s">
        <v>183</v>
      </c>
      <c r="C49" s="136" t="s">
        <v>228</v>
      </c>
      <c r="D49" s="137" t="n">
        <v>0.830555555555556</v>
      </c>
      <c r="E49" s="137" t="n">
        <v>0.96875</v>
      </c>
      <c r="F49" s="137" t="n">
        <v>0.138194444444444</v>
      </c>
      <c r="G49" s="136" t="n">
        <v>19</v>
      </c>
      <c r="H49" s="138" t="n">
        <v>0</v>
      </c>
    </row>
    <row r="50" customFormat="false" ht="15" hidden="false" customHeight="false" outlineLevel="0" collapsed="false">
      <c r="A50" s="135" t="n">
        <v>54</v>
      </c>
      <c r="B50" s="136" t="s">
        <v>437</v>
      </c>
      <c r="C50" s="136" t="s">
        <v>458</v>
      </c>
      <c r="D50" s="137" t="n">
        <v>0.829166666666667</v>
      </c>
      <c r="E50" s="137" t="n">
        <v>0.96875</v>
      </c>
      <c r="F50" s="137" t="n">
        <v>0.139583333333333</v>
      </c>
      <c r="G50" s="136" t="n">
        <v>19</v>
      </c>
      <c r="H50" s="138" t="n">
        <v>0</v>
      </c>
    </row>
    <row r="51" customFormat="false" ht="15" hidden="false" customHeight="false" outlineLevel="0" collapsed="false">
      <c r="A51" s="135" t="n">
        <v>25</v>
      </c>
      <c r="B51" s="136" t="s">
        <v>18</v>
      </c>
      <c r="C51" s="136" t="s">
        <v>127</v>
      </c>
      <c r="D51" s="137" t="n">
        <v>0.788194444444444</v>
      </c>
      <c r="E51" s="137" t="n">
        <v>0.929166666666667</v>
      </c>
      <c r="F51" s="137" t="n">
        <v>0.140972222222222</v>
      </c>
      <c r="G51" s="136" t="n">
        <v>19</v>
      </c>
      <c r="H51" s="138" t="n">
        <v>0</v>
      </c>
    </row>
    <row r="52" customFormat="false" ht="15" hidden="false" customHeight="false" outlineLevel="0" collapsed="false">
      <c r="A52" s="135" t="n">
        <v>98</v>
      </c>
      <c r="B52" s="136" t="s">
        <v>437</v>
      </c>
      <c r="C52" s="136" t="s">
        <v>450</v>
      </c>
      <c r="D52" s="137" t="n">
        <v>0.852777777777778</v>
      </c>
      <c r="E52" s="137" t="n">
        <v>0.995138888888889</v>
      </c>
      <c r="F52" s="137" t="n">
        <v>0.142361111111111</v>
      </c>
      <c r="G52" s="136" t="n">
        <v>19</v>
      </c>
      <c r="H52" s="138" t="n">
        <v>0</v>
      </c>
    </row>
    <row r="53" customFormat="false" ht="15" hidden="false" customHeight="false" outlineLevel="0" collapsed="false">
      <c r="A53" s="135" t="n">
        <v>38</v>
      </c>
      <c r="B53" s="136" t="s">
        <v>183</v>
      </c>
      <c r="C53" s="136" t="s">
        <v>268</v>
      </c>
      <c r="D53" s="137" t="n">
        <v>0.78125</v>
      </c>
      <c r="E53" s="137" t="n">
        <v>0.925</v>
      </c>
      <c r="F53" s="137" t="n">
        <v>0.14375</v>
      </c>
      <c r="G53" s="136" t="n">
        <v>19</v>
      </c>
      <c r="H53" s="138" t="n">
        <v>0</v>
      </c>
    </row>
    <row r="54" customFormat="false" ht="15" hidden="false" customHeight="false" outlineLevel="0" collapsed="false">
      <c r="A54" s="135" t="n">
        <v>14</v>
      </c>
      <c r="B54" s="136" t="s">
        <v>183</v>
      </c>
      <c r="C54" s="136" t="s">
        <v>252</v>
      </c>
      <c r="D54" s="137" t="n">
        <v>0.75</v>
      </c>
      <c r="E54" s="137" t="n">
        <v>0.894444444444444</v>
      </c>
      <c r="F54" s="137" t="n">
        <v>0.144444444444444</v>
      </c>
      <c r="G54" s="136" t="n">
        <v>19</v>
      </c>
      <c r="H54" s="138" t="n">
        <v>0</v>
      </c>
    </row>
    <row r="55" customFormat="false" ht="15" hidden="false" customHeight="false" outlineLevel="0" collapsed="false">
      <c r="A55" s="135" t="n">
        <v>50</v>
      </c>
      <c r="B55" s="136" t="s">
        <v>18</v>
      </c>
      <c r="C55" s="136" t="s">
        <v>119</v>
      </c>
      <c r="D55" s="137" t="n">
        <v>0.835416666666667</v>
      </c>
      <c r="E55" s="137" t="n">
        <v>0.979861111111111</v>
      </c>
      <c r="F55" s="137" t="n">
        <v>0.144444444444444</v>
      </c>
      <c r="G55" s="136" t="n">
        <v>19</v>
      </c>
      <c r="H55" s="138" t="n">
        <v>0</v>
      </c>
    </row>
    <row r="56" customFormat="false" ht="15" hidden="false" customHeight="false" outlineLevel="0" collapsed="false">
      <c r="A56" s="135" t="n">
        <v>22</v>
      </c>
      <c r="B56" s="136" t="s">
        <v>183</v>
      </c>
      <c r="C56" s="136" t="s">
        <v>302</v>
      </c>
      <c r="D56" s="137" t="n">
        <v>0.836111111111111</v>
      </c>
      <c r="E56" s="137" t="n">
        <v>0.98125</v>
      </c>
      <c r="F56" s="137" t="n">
        <v>0.145138888888889</v>
      </c>
      <c r="G56" s="136" t="n">
        <v>19</v>
      </c>
      <c r="H56" s="138" t="n">
        <v>0</v>
      </c>
    </row>
    <row r="57" customFormat="false" ht="15" hidden="false" customHeight="false" outlineLevel="0" collapsed="false">
      <c r="A57" s="135" t="n">
        <v>60</v>
      </c>
      <c r="B57" s="136" t="s">
        <v>18</v>
      </c>
      <c r="C57" s="136" t="s">
        <v>87</v>
      </c>
      <c r="D57" s="137" t="n">
        <v>0.777777777777778</v>
      </c>
      <c r="E57" s="137" t="n">
        <v>0.922916666666667</v>
      </c>
      <c r="F57" s="137" t="n">
        <v>0.145138888888889</v>
      </c>
      <c r="G57" s="136" t="n">
        <v>19</v>
      </c>
      <c r="H57" s="138" t="n">
        <v>0</v>
      </c>
    </row>
    <row r="58" customFormat="false" ht="15" hidden="false" customHeight="false" outlineLevel="0" collapsed="false">
      <c r="A58" s="135" t="n">
        <v>113</v>
      </c>
      <c r="B58" s="136" t="s">
        <v>437</v>
      </c>
      <c r="C58" s="136" t="s">
        <v>446</v>
      </c>
      <c r="D58" s="137" t="n">
        <v>0.771527777777778</v>
      </c>
      <c r="E58" s="137" t="n">
        <v>0.91875</v>
      </c>
      <c r="F58" s="137" t="n">
        <v>0.147222222222222</v>
      </c>
      <c r="G58" s="136" t="n">
        <v>20</v>
      </c>
      <c r="H58" s="138" t="n">
        <v>1</v>
      </c>
    </row>
    <row r="59" customFormat="false" ht="15" hidden="false" customHeight="false" outlineLevel="0" collapsed="false">
      <c r="A59" s="135" t="n">
        <v>125</v>
      </c>
      <c r="B59" s="136" t="s">
        <v>437</v>
      </c>
      <c r="C59" s="136" t="s">
        <v>454</v>
      </c>
      <c r="D59" s="137" t="n">
        <v>0.801388888888889</v>
      </c>
      <c r="E59" s="137" t="n">
        <v>0.94375</v>
      </c>
      <c r="F59" s="137" t="n">
        <v>0.142361111111111</v>
      </c>
      <c r="G59" s="136" t="n">
        <v>18</v>
      </c>
      <c r="H59" s="138" t="n">
        <v>0</v>
      </c>
    </row>
    <row r="60" customFormat="false" ht="15" hidden="false" customHeight="false" outlineLevel="0" collapsed="false">
      <c r="A60" s="135" t="n">
        <v>18</v>
      </c>
      <c r="B60" s="136" t="s">
        <v>183</v>
      </c>
      <c r="C60" s="136" t="s">
        <v>232</v>
      </c>
      <c r="D60" s="137" t="n">
        <v>0.761111111111111</v>
      </c>
      <c r="E60" s="137" t="n">
        <v>0.906944444444444</v>
      </c>
      <c r="F60" s="137" t="n">
        <v>0.145833333333333</v>
      </c>
      <c r="G60" s="136" t="n">
        <v>18</v>
      </c>
      <c r="H60" s="138" t="n">
        <v>0</v>
      </c>
    </row>
    <row r="61" customFormat="false" ht="15" hidden="false" customHeight="false" outlineLevel="0" collapsed="false">
      <c r="A61" s="135" t="n">
        <v>21</v>
      </c>
      <c r="B61" s="136" t="s">
        <v>18</v>
      </c>
      <c r="C61" s="136" t="s">
        <v>135</v>
      </c>
      <c r="D61" s="137" t="n">
        <v>0.769444444444444</v>
      </c>
      <c r="E61" s="137" t="n">
        <v>0.915277777777778</v>
      </c>
      <c r="F61" s="137" t="n">
        <v>0.145833333333333</v>
      </c>
      <c r="G61" s="136" t="n">
        <v>18</v>
      </c>
      <c r="H61" s="138" t="n">
        <v>0</v>
      </c>
    </row>
    <row r="62" customFormat="false" ht="15" hidden="false" customHeight="false" outlineLevel="0" collapsed="false">
      <c r="A62" s="135" t="n">
        <v>118</v>
      </c>
      <c r="B62" s="136" t="s">
        <v>18</v>
      </c>
      <c r="C62" s="136" t="s">
        <v>107</v>
      </c>
      <c r="D62" s="137" t="n">
        <v>0.794444444444444</v>
      </c>
      <c r="E62" s="137" t="n">
        <v>0.940277777777778</v>
      </c>
      <c r="F62" s="137" t="n">
        <v>0.145833333333333</v>
      </c>
      <c r="G62" s="136" t="n">
        <v>18</v>
      </c>
      <c r="H62" s="138" t="n">
        <v>0</v>
      </c>
    </row>
    <row r="63" customFormat="false" ht="15" hidden="false" customHeight="false" outlineLevel="0" collapsed="false">
      <c r="A63" s="135" t="n">
        <v>53</v>
      </c>
      <c r="B63" s="136" t="s">
        <v>183</v>
      </c>
      <c r="C63" s="136" t="s">
        <v>240</v>
      </c>
      <c r="D63" s="137" t="n">
        <v>0.7625</v>
      </c>
      <c r="E63" s="137" t="n">
        <v>0.896527777777778</v>
      </c>
      <c r="F63" s="137" t="n">
        <v>0.134027777777778</v>
      </c>
      <c r="G63" s="136" t="n">
        <v>17</v>
      </c>
      <c r="H63" s="138" t="n">
        <v>0</v>
      </c>
    </row>
    <row r="64" customFormat="false" ht="15" hidden="false" customHeight="false" outlineLevel="0" collapsed="false">
      <c r="A64" s="135" t="n">
        <v>12</v>
      </c>
      <c r="B64" s="136" t="s">
        <v>183</v>
      </c>
      <c r="C64" s="136" t="s">
        <v>298</v>
      </c>
      <c r="D64" s="137" t="n">
        <v>0.841666666666667</v>
      </c>
      <c r="E64" s="137" t="n">
        <v>0.980555555555556</v>
      </c>
      <c r="F64" s="137" t="n">
        <v>0.138888888888889</v>
      </c>
      <c r="G64" s="136" t="n">
        <v>17</v>
      </c>
      <c r="H64" s="138" t="n">
        <v>0</v>
      </c>
    </row>
    <row r="65" customFormat="false" ht="15" hidden="false" customHeight="false" outlineLevel="0" collapsed="false">
      <c r="A65" s="135" t="n">
        <v>13</v>
      </c>
      <c r="B65" s="136" t="s">
        <v>18</v>
      </c>
      <c r="C65" s="136" t="s">
        <v>179</v>
      </c>
      <c r="D65" s="137" t="n">
        <v>0.788888888888889</v>
      </c>
      <c r="E65" s="137" t="n">
        <v>0.935416666666667</v>
      </c>
      <c r="F65" s="137" t="n">
        <v>0.146527777777778</v>
      </c>
      <c r="G65" s="136" t="n">
        <v>18</v>
      </c>
      <c r="H65" s="138" t="n">
        <v>1</v>
      </c>
    </row>
    <row r="66" customFormat="false" ht="15" hidden="false" customHeight="false" outlineLevel="0" collapsed="false">
      <c r="A66" s="135" t="n">
        <v>32</v>
      </c>
      <c r="B66" s="136" t="s">
        <v>183</v>
      </c>
      <c r="C66" s="136" t="s">
        <v>264</v>
      </c>
      <c r="D66" s="137" t="n">
        <v>0.772222222222222</v>
      </c>
      <c r="E66" s="137" t="n">
        <v>0.91875</v>
      </c>
      <c r="F66" s="137" t="n">
        <v>0.146527777777778</v>
      </c>
      <c r="G66" s="136" t="n">
        <v>18</v>
      </c>
      <c r="H66" s="138" t="n">
        <v>1</v>
      </c>
    </row>
    <row r="67" customFormat="false" ht="15" hidden="false" customHeight="false" outlineLevel="0" collapsed="false">
      <c r="A67" s="135" t="n">
        <v>114</v>
      </c>
      <c r="B67" s="136" t="s">
        <v>183</v>
      </c>
      <c r="C67" s="136" t="s">
        <v>322</v>
      </c>
      <c r="D67" s="137" t="n">
        <v>0.848611111111111</v>
      </c>
      <c r="E67" s="137" t="n">
        <v>0.995833333333333</v>
      </c>
      <c r="F67" s="137" t="n">
        <v>0.147222222222222</v>
      </c>
      <c r="G67" s="136" t="n">
        <v>18</v>
      </c>
      <c r="H67" s="138" t="n">
        <v>1</v>
      </c>
    </row>
    <row r="68" customFormat="false" ht="15" hidden="false" customHeight="false" outlineLevel="0" collapsed="false">
      <c r="A68" s="135" t="n">
        <v>94</v>
      </c>
      <c r="B68" s="136" t="s">
        <v>183</v>
      </c>
      <c r="C68" s="136" t="s">
        <v>273</v>
      </c>
      <c r="D68" s="137" t="n">
        <v>0.811805555555556</v>
      </c>
      <c r="E68" s="137" t="n">
        <v>0.961805555555556</v>
      </c>
      <c r="F68" s="137" t="n">
        <v>0.15</v>
      </c>
      <c r="G68" s="136" t="n">
        <v>19</v>
      </c>
      <c r="H68" s="138" t="n">
        <v>2</v>
      </c>
    </row>
    <row r="69" customFormat="false" ht="15" hidden="false" customHeight="false" outlineLevel="0" collapsed="false">
      <c r="A69" s="135" t="n">
        <v>71</v>
      </c>
      <c r="B69" s="136" t="s">
        <v>18</v>
      </c>
      <c r="C69" s="136" t="s">
        <v>167</v>
      </c>
      <c r="D69" s="137" t="n">
        <v>0.821527777777778</v>
      </c>
      <c r="E69" s="137" t="n">
        <v>0.979166666666667</v>
      </c>
      <c r="F69" s="137" t="n">
        <v>0.157638888888889</v>
      </c>
      <c r="G69" s="136" t="n">
        <v>21</v>
      </c>
      <c r="H69" s="138" t="n">
        <v>4</v>
      </c>
    </row>
    <row r="70" customFormat="false" ht="15" hidden="false" customHeight="false" outlineLevel="0" collapsed="false">
      <c r="A70" s="135" t="n">
        <v>103</v>
      </c>
      <c r="B70" s="136" t="s">
        <v>183</v>
      </c>
      <c r="C70" s="136" t="s">
        <v>289</v>
      </c>
      <c r="D70" s="137" t="n">
        <v>0.805555555555556</v>
      </c>
      <c r="E70" s="137" t="n">
        <v>0.933333333333333</v>
      </c>
      <c r="F70" s="137" t="n">
        <v>0.127777777777778</v>
      </c>
      <c r="G70" s="136" t="n">
        <v>16</v>
      </c>
      <c r="H70" s="138" t="n">
        <v>0</v>
      </c>
    </row>
    <row r="71" customFormat="false" ht="15" hidden="false" customHeight="false" outlineLevel="0" collapsed="false">
      <c r="A71" s="135" t="n">
        <v>15</v>
      </c>
      <c r="B71" s="136" t="s">
        <v>183</v>
      </c>
      <c r="C71" s="136" t="s">
        <v>294</v>
      </c>
      <c r="D71" s="137" t="n">
        <v>0.840972222222222</v>
      </c>
      <c r="E71" s="137" t="n">
        <v>0.971527777777778</v>
      </c>
      <c r="F71" s="137" t="n">
        <v>0.130555555555556</v>
      </c>
      <c r="G71" s="136" t="n">
        <v>16</v>
      </c>
      <c r="H71" s="138" t="n">
        <v>0</v>
      </c>
    </row>
    <row r="72" customFormat="false" ht="15" hidden="false" customHeight="false" outlineLevel="0" collapsed="false">
      <c r="A72" s="135" t="n">
        <v>23</v>
      </c>
      <c r="B72" s="136" t="s">
        <v>18</v>
      </c>
      <c r="C72" s="136" t="s">
        <v>139</v>
      </c>
      <c r="D72" s="137" t="n">
        <v>0.810416666666667</v>
      </c>
      <c r="E72" s="137" t="n">
        <v>0.947916666666667</v>
      </c>
      <c r="F72" s="137" t="n">
        <v>0.1375</v>
      </c>
      <c r="G72" s="136" t="n">
        <v>16</v>
      </c>
      <c r="H72" s="138" t="n">
        <v>0</v>
      </c>
    </row>
    <row r="73" customFormat="false" ht="15" hidden="false" customHeight="false" outlineLevel="0" collapsed="false">
      <c r="A73" s="135" t="n">
        <v>43</v>
      </c>
      <c r="B73" s="136" t="s">
        <v>183</v>
      </c>
      <c r="C73" s="136" t="s">
        <v>310</v>
      </c>
      <c r="D73" s="137" t="n">
        <v>0.819444444444444</v>
      </c>
      <c r="E73" s="137" t="n">
        <v>0.963194444444444</v>
      </c>
      <c r="F73" s="137" t="n">
        <v>0.14375</v>
      </c>
      <c r="G73" s="136" t="n">
        <v>16</v>
      </c>
      <c r="H73" s="138" t="n">
        <v>0</v>
      </c>
    </row>
    <row r="74" customFormat="false" ht="15" hidden="false" customHeight="false" outlineLevel="0" collapsed="false">
      <c r="A74" s="135" t="n">
        <v>91</v>
      </c>
      <c r="B74" s="136" t="s">
        <v>18</v>
      </c>
      <c r="C74" s="136" t="s">
        <v>151</v>
      </c>
      <c r="D74" s="137" t="n">
        <v>0.824305555555556</v>
      </c>
      <c r="E74" s="137" t="n">
        <v>0.970833333333333</v>
      </c>
      <c r="F74" s="137" t="n">
        <v>0.146527777777778</v>
      </c>
      <c r="G74" s="136" t="n">
        <v>17</v>
      </c>
      <c r="H74" s="138" t="n">
        <v>1</v>
      </c>
    </row>
    <row r="75" customFormat="false" ht="15" hidden="false" customHeight="false" outlineLevel="0" collapsed="false">
      <c r="A75" s="135" t="n">
        <v>95</v>
      </c>
      <c r="B75" s="136" t="s">
        <v>18</v>
      </c>
      <c r="C75" s="136" t="s">
        <v>123</v>
      </c>
      <c r="D75" s="137" t="n">
        <v>0.797222222222222</v>
      </c>
      <c r="E75" s="137" t="n">
        <v>0.918055555555556</v>
      </c>
      <c r="F75" s="137" t="n">
        <v>0.120833333333333</v>
      </c>
      <c r="G75" s="136" t="n">
        <v>15</v>
      </c>
      <c r="H75" s="138" t="n">
        <v>0</v>
      </c>
    </row>
    <row r="76" customFormat="false" ht="15" hidden="false" customHeight="false" outlineLevel="0" collapsed="false">
      <c r="A76" s="135" t="n">
        <v>52</v>
      </c>
      <c r="B76" s="136" t="s">
        <v>183</v>
      </c>
      <c r="C76" s="136" t="s">
        <v>318</v>
      </c>
      <c r="D76" s="137" t="n">
        <v>0.813888888888889</v>
      </c>
      <c r="E76" s="137" t="n">
        <v>0.947916666666667</v>
      </c>
      <c r="F76" s="137" t="n">
        <v>0.134027777777778</v>
      </c>
      <c r="G76" s="136" t="n">
        <v>15</v>
      </c>
      <c r="H76" s="138" t="n">
        <v>0</v>
      </c>
    </row>
    <row r="77" customFormat="false" ht="15" hidden="false" customHeight="false" outlineLevel="0" collapsed="false">
      <c r="A77" s="135" t="n">
        <v>28</v>
      </c>
      <c r="B77" s="136" t="s">
        <v>183</v>
      </c>
      <c r="C77" s="136" t="s">
        <v>326</v>
      </c>
      <c r="D77" s="137" t="n">
        <v>0.786111111111111</v>
      </c>
      <c r="E77" s="137" t="n">
        <v>0.927083333333333</v>
      </c>
      <c r="F77" s="137" t="n">
        <v>0.140972222222222</v>
      </c>
      <c r="G77" s="136" t="n">
        <v>15</v>
      </c>
      <c r="H77" s="138" t="n">
        <v>0</v>
      </c>
    </row>
    <row r="78" customFormat="false" ht="15" hidden="false" customHeight="false" outlineLevel="0" collapsed="false">
      <c r="A78" s="135" t="n">
        <v>80</v>
      </c>
      <c r="B78" s="136" t="s">
        <v>437</v>
      </c>
      <c r="C78" s="136" t="s">
        <v>462</v>
      </c>
      <c r="D78" s="137" t="n">
        <v>0.834722222222222</v>
      </c>
      <c r="E78" s="137" t="n">
        <v>0.980555555555556</v>
      </c>
      <c r="F78" s="137" t="n">
        <v>0.145833333333333</v>
      </c>
      <c r="G78" s="136" t="n">
        <v>15</v>
      </c>
      <c r="H78" s="138" t="n">
        <v>0</v>
      </c>
    </row>
    <row r="79" customFormat="false" ht="15" hidden="false" customHeight="false" outlineLevel="0" collapsed="false">
      <c r="A79" s="135" t="n">
        <v>84</v>
      </c>
      <c r="B79" s="136" t="s">
        <v>18</v>
      </c>
      <c r="C79" s="136" t="s">
        <v>306</v>
      </c>
      <c r="D79" s="137" t="n">
        <v>0.763194444444444</v>
      </c>
      <c r="E79" s="137" t="n">
        <v>0.909027777777778</v>
      </c>
      <c r="F79" s="137" t="n">
        <v>0.145833333333333</v>
      </c>
      <c r="G79" s="136" t="n">
        <v>15</v>
      </c>
      <c r="H79" s="138" t="n">
        <v>0</v>
      </c>
    </row>
    <row r="80" customFormat="false" ht="15" hidden="false" customHeight="false" outlineLevel="0" collapsed="false">
      <c r="A80" s="135" t="n">
        <v>112</v>
      </c>
      <c r="B80" s="136" t="s">
        <v>183</v>
      </c>
      <c r="C80" s="136" t="s">
        <v>350</v>
      </c>
      <c r="D80" s="137" t="n">
        <v>0.849305555555556</v>
      </c>
      <c r="E80" s="137" t="n">
        <v>1.00347222222222</v>
      </c>
      <c r="F80" s="137" t="n">
        <v>0.154166666666667</v>
      </c>
      <c r="G80" s="136" t="n">
        <v>18</v>
      </c>
      <c r="H80" s="138" t="n">
        <v>3</v>
      </c>
    </row>
    <row r="81" customFormat="false" ht="15" hidden="false" customHeight="false" outlineLevel="0" collapsed="false">
      <c r="A81" s="135" t="n">
        <v>19</v>
      </c>
      <c r="B81" s="136" t="s">
        <v>18</v>
      </c>
      <c r="C81" s="136" t="s">
        <v>147</v>
      </c>
      <c r="D81" s="137" t="n">
        <v>0.761805555555556</v>
      </c>
      <c r="E81" s="137" t="n">
        <v>0.904861111111111</v>
      </c>
      <c r="F81" s="137" t="n">
        <v>0.143055555555555</v>
      </c>
      <c r="G81" s="136" t="n">
        <v>14</v>
      </c>
      <c r="H81" s="138" t="n">
        <v>0</v>
      </c>
    </row>
    <row r="82" customFormat="false" ht="15" hidden="false" customHeight="false" outlineLevel="0" collapsed="false">
      <c r="A82" s="135" t="n">
        <v>48</v>
      </c>
      <c r="B82" s="136" t="s">
        <v>183</v>
      </c>
      <c r="C82" s="136" t="s">
        <v>159</v>
      </c>
      <c r="D82" s="137" t="n">
        <v>0.836805555555556</v>
      </c>
      <c r="E82" s="137" t="n">
        <v>0.980555555555556</v>
      </c>
      <c r="F82" s="137" t="n">
        <v>0.14375</v>
      </c>
      <c r="G82" s="136" t="n">
        <v>14</v>
      </c>
      <c r="H82" s="138" t="n">
        <v>0</v>
      </c>
    </row>
    <row r="83" customFormat="false" ht="15" hidden="false" customHeight="false" outlineLevel="0" collapsed="false">
      <c r="A83" s="135" t="n">
        <v>9</v>
      </c>
      <c r="B83" s="136" t="s">
        <v>183</v>
      </c>
      <c r="C83" s="136" t="s">
        <v>342</v>
      </c>
      <c r="D83" s="137" t="n">
        <v>0.730555555555556</v>
      </c>
      <c r="E83" s="137" t="n">
        <v>0.875</v>
      </c>
      <c r="F83" s="137" t="n">
        <v>0.144444444444444</v>
      </c>
      <c r="G83" s="136" t="n">
        <v>14</v>
      </c>
      <c r="H83" s="138" t="n">
        <v>0</v>
      </c>
    </row>
    <row r="84" customFormat="false" ht="15" hidden="false" customHeight="false" outlineLevel="0" collapsed="false">
      <c r="A84" s="135" t="n">
        <v>11</v>
      </c>
      <c r="B84" s="136" t="s">
        <v>183</v>
      </c>
      <c r="C84" s="136" t="s">
        <v>358</v>
      </c>
      <c r="D84" s="137" t="n">
        <v>0.825694444444444</v>
      </c>
      <c r="E84" s="137" t="n">
        <v>0.945833333333333</v>
      </c>
      <c r="F84" s="137" t="n">
        <v>0.120138888888889</v>
      </c>
      <c r="G84" s="136" t="n">
        <v>13</v>
      </c>
      <c r="H84" s="138" t="n">
        <v>0</v>
      </c>
    </row>
    <row r="85" customFormat="false" ht="15" hidden="false" customHeight="false" outlineLevel="0" collapsed="false">
      <c r="A85" s="135" t="n">
        <v>68</v>
      </c>
      <c r="B85" s="136" t="s">
        <v>398</v>
      </c>
      <c r="C85" s="136" t="s">
        <v>407</v>
      </c>
      <c r="D85" s="137" t="n">
        <v>0.76875</v>
      </c>
      <c r="E85" s="137" t="n">
        <v>0.913194444444444</v>
      </c>
      <c r="F85" s="137" t="n">
        <v>0.144444444444445</v>
      </c>
      <c r="G85" s="136" t="n">
        <v>13</v>
      </c>
      <c r="H85" s="138" t="n">
        <v>0</v>
      </c>
    </row>
    <row r="86" customFormat="false" ht="15" hidden="false" customHeight="false" outlineLevel="0" collapsed="false">
      <c r="A86" s="135" t="n">
        <v>65</v>
      </c>
      <c r="B86" s="136" t="s">
        <v>398</v>
      </c>
      <c r="C86" s="136" t="s">
        <v>403</v>
      </c>
      <c r="D86" s="137" t="n">
        <v>0.790277777777778</v>
      </c>
      <c r="E86" s="137" t="n">
        <v>0.938888888888889</v>
      </c>
      <c r="F86" s="137" t="n">
        <v>0.148611111111111</v>
      </c>
      <c r="G86" s="136" t="n">
        <v>14</v>
      </c>
      <c r="H86" s="138" t="n">
        <v>1</v>
      </c>
    </row>
    <row r="87" customFormat="false" ht="15" hidden="false" customHeight="false" outlineLevel="0" collapsed="false">
      <c r="A87" s="135" t="n">
        <v>86</v>
      </c>
      <c r="B87" s="136" t="s">
        <v>183</v>
      </c>
      <c r="C87" s="136" t="s">
        <v>334</v>
      </c>
      <c r="D87" s="137" t="n">
        <v>0.779166666666667</v>
      </c>
      <c r="E87" s="137" t="n">
        <v>0.93125</v>
      </c>
      <c r="F87" s="137" t="n">
        <v>0.152083333333333</v>
      </c>
      <c r="G87" s="136" t="n">
        <v>15</v>
      </c>
      <c r="H87" s="138" t="n">
        <v>2</v>
      </c>
    </row>
    <row r="88" customFormat="false" ht="15" hidden="false" customHeight="false" outlineLevel="0" collapsed="false">
      <c r="A88" s="135" t="n">
        <v>127</v>
      </c>
      <c r="B88" s="136" t="s">
        <v>437</v>
      </c>
      <c r="C88" s="136" t="s">
        <v>473</v>
      </c>
      <c r="D88" s="137" t="n">
        <v>0.816666666666667</v>
      </c>
      <c r="E88" s="137" t="n">
        <v>0.947222222222222</v>
      </c>
      <c r="F88" s="137" t="n">
        <v>0.130555555555556</v>
      </c>
      <c r="G88" s="136" t="n">
        <v>12</v>
      </c>
      <c r="H88" s="138" t="n">
        <v>0</v>
      </c>
    </row>
    <row r="89" customFormat="false" ht="15" hidden="false" customHeight="false" outlineLevel="0" collapsed="false">
      <c r="A89" s="135" t="n">
        <v>82</v>
      </c>
      <c r="B89" s="136" t="s">
        <v>18</v>
      </c>
      <c r="C89" s="136" t="s">
        <v>143</v>
      </c>
      <c r="D89" s="137" t="n">
        <v>0.782638888888889</v>
      </c>
      <c r="E89" s="137" t="n">
        <v>0.923611111111111</v>
      </c>
      <c r="F89" s="137" t="n">
        <v>0.140972222222222</v>
      </c>
      <c r="G89" s="136" t="n">
        <v>12</v>
      </c>
      <c r="H89" s="138" t="n">
        <v>0</v>
      </c>
    </row>
    <row r="90" customFormat="false" ht="15" hidden="false" customHeight="false" outlineLevel="0" collapsed="false">
      <c r="A90" s="135" t="n">
        <v>30</v>
      </c>
      <c r="B90" s="136" t="s">
        <v>18</v>
      </c>
      <c r="C90" s="136" t="s">
        <v>163</v>
      </c>
      <c r="D90" s="137" t="n">
        <v>0.742361111111111</v>
      </c>
      <c r="E90" s="137" t="n">
        <v>0.884027777777778</v>
      </c>
      <c r="F90" s="137" t="n">
        <v>0.141666666666667</v>
      </c>
      <c r="G90" s="136" t="n">
        <v>12</v>
      </c>
      <c r="H90" s="138" t="n">
        <v>0</v>
      </c>
    </row>
    <row r="91" customFormat="false" ht="15" hidden="false" customHeight="false" outlineLevel="0" collapsed="false">
      <c r="A91" s="135" t="n">
        <v>36</v>
      </c>
      <c r="B91" s="136" t="s">
        <v>18</v>
      </c>
      <c r="C91" s="136" t="s">
        <v>171</v>
      </c>
      <c r="D91" s="137" t="n">
        <v>0.740972222222222</v>
      </c>
      <c r="E91" s="137" t="n">
        <v>0.883333333333333</v>
      </c>
      <c r="F91" s="137" t="n">
        <v>0.142361111111111</v>
      </c>
      <c r="G91" s="136" t="n">
        <v>12</v>
      </c>
      <c r="H91" s="138" t="n">
        <v>0</v>
      </c>
    </row>
    <row r="92" customFormat="false" ht="15" hidden="false" customHeight="false" outlineLevel="0" collapsed="false">
      <c r="A92" s="135" t="n">
        <v>119</v>
      </c>
      <c r="B92" s="136" t="s">
        <v>183</v>
      </c>
      <c r="C92" s="136" t="s">
        <v>330</v>
      </c>
      <c r="D92" s="137" t="n">
        <v>0.741666666666667</v>
      </c>
      <c r="E92" s="137" t="n">
        <v>0.8875</v>
      </c>
      <c r="F92" s="137" t="n">
        <v>0.145833333333333</v>
      </c>
      <c r="G92" s="136" t="n">
        <v>12</v>
      </c>
      <c r="H92" s="138" t="n">
        <v>0</v>
      </c>
    </row>
    <row r="93" customFormat="false" ht="15" hidden="false" customHeight="false" outlineLevel="0" collapsed="false">
      <c r="A93" s="135" t="n">
        <v>124</v>
      </c>
      <c r="B93" s="136" t="s">
        <v>18</v>
      </c>
      <c r="C93" s="136" t="s">
        <v>155</v>
      </c>
      <c r="D93" s="137" t="n">
        <v>0.789583333333333</v>
      </c>
      <c r="E93" s="137" t="n">
        <v>0.938888888888889</v>
      </c>
      <c r="F93" s="137" t="n">
        <v>0.149305555555556</v>
      </c>
      <c r="G93" s="136" t="n">
        <v>14</v>
      </c>
      <c r="H93" s="138" t="n">
        <v>2</v>
      </c>
    </row>
    <row r="94" customFormat="false" ht="15" hidden="false" customHeight="false" outlineLevel="0" collapsed="false">
      <c r="A94" s="135" t="n">
        <v>99</v>
      </c>
      <c r="B94" s="136" t="s">
        <v>183</v>
      </c>
      <c r="C94" s="136" t="s">
        <v>366</v>
      </c>
      <c r="D94" s="137" t="n">
        <v>0.783333333333333</v>
      </c>
      <c r="E94" s="137" t="n">
        <v>0.934722222222222</v>
      </c>
      <c r="F94" s="137" t="n">
        <v>0.151388888888889</v>
      </c>
      <c r="G94" s="136" t="n">
        <v>14</v>
      </c>
      <c r="H94" s="138" t="n">
        <v>2</v>
      </c>
    </row>
    <row r="95" customFormat="false" ht="15" hidden="false" customHeight="false" outlineLevel="0" collapsed="false">
      <c r="A95" s="135" t="n">
        <v>63</v>
      </c>
      <c r="B95" s="136" t="s">
        <v>183</v>
      </c>
      <c r="C95" s="136" t="s">
        <v>370</v>
      </c>
      <c r="D95" s="137" t="n">
        <v>0.8125</v>
      </c>
      <c r="E95" s="137" t="n">
        <v>0.882638888888889</v>
      </c>
      <c r="F95" s="137" t="n">
        <v>0.0701388888888889</v>
      </c>
      <c r="G95" s="136" t="n">
        <v>11</v>
      </c>
      <c r="H95" s="138" t="n">
        <v>0</v>
      </c>
    </row>
    <row r="96" customFormat="false" ht="15" hidden="false" customHeight="false" outlineLevel="0" collapsed="false">
      <c r="A96" s="135" t="n">
        <v>97</v>
      </c>
      <c r="B96" s="136" t="s">
        <v>183</v>
      </c>
      <c r="C96" s="136" t="s">
        <v>314</v>
      </c>
      <c r="D96" s="137" t="n">
        <v>0.780555555555556</v>
      </c>
      <c r="E96" s="137" t="n">
        <v>0.914583333333333</v>
      </c>
      <c r="F96" s="137" t="n">
        <v>0.134027777777778</v>
      </c>
      <c r="G96" s="136" t="n">
        <v>11</v>
      </c>
      <c r="H96" s="138" t="n">
        <v>0</v>
      </c>
    </row>
    <row r="97" customFormat="false" ht="15" hidden="false" customHeight="false" outlineLevel="0" collapsed="false">
      <c r="A97" s="135" t="n">
        <v>55</v>
      </c>
      <c r="B97" s="136" t="s">
        <v>183</v>
      </c>
      <c r="C97" s="136" t="s">
        <v>362</v>
      </c>
      <c r="D97" s="137" t="n">
        <v>0.790972222222222</v>
      </c>
      <c r="E97" s="137" t="n">
        <v>0.934722222222222</v>
      </c>
      <c r="F97" s="137" t="n">
        <v>0.14375</v>
      </c>
      <c r="G97" s="136" t="n">
        <v>11</v>
      </c>
      <c r="H97" s="138" t="n">
        <v>0</v>
      </c>
    </row>
    <row r="98" customFormat="false" ht="15" hidden="false" customHeight="false" outlineLevel="0" collapsed="false">
      <c r="A98" s="135" t="n">
        <v>101</v>
      </c>
      <c r="B98" s="136" t="s">
        <v>183</v>
      </c>
      <c r="C98" s="136" t="s">
        <v>346</v>
      </c>
      <c r="D98" s="137" t="n">
        <v>0.765277777777778</v>
      </c>
      <c r="E98" s="137" t="n">
        <v>0.911805555555556</v>
      </c>
      <c r="F98" s="137" t="n">
        <v>0.146527777777778</v>
      </c>
      <c r="G98" s="136" t="n">
        <v>12</v>
      </c>
      <c r="H98" s="138" t="n">
        <v>1</v>
      </c>
    </row>
    <row r="99" customFormat="false" ht="15" hidden="false" customHeight="false" outlineLevel="0" collapsed="false">
      <c r="A99" s="135" t="n">
        <v>58</v>
      </c>
      <c r="B99" s="136" t="s">
        <v>183</v>
      </c>
      <c r="C99" s="136" t="s">
        <v>354</v>
      </c>
      <c r="D99" s="137" t="n">
        <v>0.777083333333333</v>
      </c>
      <c r="E99" s="137" t="n">
        <v>0.924305555555556</v>
      </c>
      <c r="F99" s="137" t="n">
        <v>0.147222222222222</v>
      </c>
      <c r="G99" s="136" t="n">
        <v>12</v>
      </c>
      <c r="H99" s="138" t="n">
        <v>1</v>
      </c>
    </row>
    <row r="100" customFormat="false" ht="15" hidden="false" customHeight="false" outlineLevel="0" collapsed="false">
      <c r="A100" s="135" t="n">
        <v>4</v>
      </c>
      <c r="B100" s="136" t="s">
        <v>398</v>
      </c>
      <c r="C100" s="136" t="s">
        <v>423</v>
      </c>
      <c r="D100" s="137" t="n">
        <v>0.743055555555556</v>
      </c>
      <c r="E100" s="137" t="n">
        <v>0.890972222222222</v>
      </c>
      <c r="F100" s="137" t="n">
        <v>0.147916666666667</v>
      </c>
      <c r="G100" s="136" t="n">
        <v>12</v>
      </c>
      <c r="H100" s="138" t="n">
        <v>1</v>
      </c>
    </row>
    <row r="101" customFormat="false" ht="15" hidden="false" customHeight="false" outlineLevel="0" collapsed="false">
      <c r="A101" s="135" t="n">
        <v>100</v>
      </c>
      <c r="B101" s="136" t="s">
        <v>183</v>
      </c>
      <c r="C101" s="136" t="s">
        <v>374</v>
      </c>
      <c r="D101" s="137" t="n">
        <v>0.786805555555556</v>
      </c>
      <c r="E101" s="137" t="n">
        <v>0.876388888888889</v>
      </c>
      <c r="F101" s="137" t="n">
        <v>0.0895833333333335</v>
      </c>
      <c r="G101" s="136" t="n">
        <v>10</v>
      </c>
      <c r="H101" s="138" t="n">
        <v>0</v>
      </c>
    </row>
    <row r="102" customFormat="false" ht="15" hidden="false" customHeight="false" outlineLevel="0" collapsed="false">
      <c r="A102" s="135" t="n">
        <v>56</v>
      </c>
      <c r="B102" s="136" t="s">
        <v>18</v>
      </c>
      <c r="C102" s="136" t="s">
        <v>175</v>
      </c>
      <c r="D102" s="137" t="n">
        <v>0.779861111111111</v>
      </c>
      <c r="E102" s="137" t="n">
        <v>0.922916666666667</v>
      </c>
      <c r="F102" s="137" t="n">
        <v>0.143055555555556</v>
      </c>
      <c r="G102" s="136" t="n">
        <v>10</v>
      </c>
      <c r="H102" s="138" t="n">
        <v>0</v>
      </c>
    </row>
    <row r="103" customFormat="false" ht="15" hidden="false" customHeight="false" outlineLevel="0" collapsed="false">
      <c r="A103" s="135" t="n">
        <v>5</v>
      </c>
      <c r="B103" s="136" t="s">
        <v>398</v>
      </c>
      <c r="C103" s="136" t="s">
        <v>411</v>
      </c>
      <c r="D103" s="137" t="n">
        <v>0.739583333333334</v>
      </c>
      <c r="E103" s="137" t="n">
        <v>0.884027777777778</v>
      </c>
      <c r="F103" s="137" t="n">
        <v>0.144444444444444</v>
      </c>
      <c r="G103" s="136" t="n">
        <v>10</v>
      </c>
      <c r="H103" s="138" t="n">
        <v>0</v>
      </c>
    </row>
    <row r="104" customFormat="false" ht="15" hidden="false" customHeight="false" outlineLevel="0" collapsed="false">
      <c r="A104" s="135" t="n">
        <v>76</v>
      </c>
      <c r="B104" s="136" t="s">
        <v>398</v>
      </c>
      <c r="C104" s="136" t="s">
        <v>419</v>
      </c>
      <c r="D104" s="137" t="n">
        <v>0.733333333333334</v>
      </c>
      <c r="E104" s="137" t="n">
        <v>0.877777777777778</v>
      </c>
      <c r="F104" s="137" t="n">
        <v>0.144444444444444</v>
      </c>
      <c r="G104" s="136" t="n">
        <v>10</v>
      </c>
      <c r="H104" s="138" t="n">
        <v>0</v>
      </c>
    </row>
    <row r="105" customFormat="false" ht="15" hidden="false" customHeight="false" outlineLevel="0" collapsed="false">
      <c r="A105" s="135" t="n">
        <v>62</v>
      </c>
      <c r="B105" s="136" t="s">
        <v>183</v>
      </c>
      <c r="C105" s="136" t="s">
        <v>382</v>
      </c>
      <c r="D105" s="137" t="n">
        <v>0.815277777777778</v>
      </c>
      <c r="E105" s="137" t="n">
        <v>0.9625</v>
      </c>
      <c r="F105" s="137" t="n">
        <v>0.147222222222222</v>
      </c>
      <c r="G105" s="136" t="n">
        <v>11</v>
      </c>
      <c r="H105" s="138" t="n">
        <v>1</v>
      </c>
    </row>
    <row r="106" customFormat="false" ht="15" hidden="false" customHeight="false" outlineLevel="0" collapsed="false">
      <c r="A106" s="135" t="n">
        <v>8</v>
      </c>
      <c r="B106" s="136" t="s">
        <v>398</v>
      </c>
      <c r="C106" s="136" t="s">
        <v>415</v>
      </c>
      <c r="D106" s="137" t="n">
        <v>0.740277777777778</v>
      </c>
      <c r="E106" s="137" t="n">
        <v>0.890972222222222</v>
      </c>
      <c r="F106" s="137" t="n">
        <v>0.150694444444444</v>
      </c>
      <c r="G106" s="136" t="n">
        <v>12</v>
      </c>
      <c r="H106" s="138" t="n">
        <v>2</v>
      </c>
    </row>
    <row r="107" customFormat="false" ht="15" hidden="false" customHeight="false" outlineLevel="0" collapsed="false">
      <c r="A107" s="135" t="n">
        <v>120</v>
      </c>
      <c r="B107" s="136" t="s">
        <v>183</v>
      </c>
      <c r="C107" s="136" t="s">
        <v>338</v>
      </c>
      <c r="D107" s="137" t="n">
        <v>0.763888888888889</v>
      </c>
      <c r="E107" s="137" t="n">
        <v>0.900694444444444</v>
      </c>
      <c r="F107" s="137" t="n">
        <v>0.136805555555556</v>
      </c>
      <c r="G107" s="136" t="n">
        <v>9</v>
      </c>
      <c r="H107" s="138" t="n">
        <v>0</v>
      </c>
    </row>
    <row r="108" customFormat="false" ht="15" hidden="false" customHeight="false" outlineLevel="0" collapsed="false">
      <c r="A108" s="135" t="n">
        <v>74</v>
      </c>
      <c r="B108" s="136" t="s">
        <v>183</v>
      </c>
      <c r="C108" s="136" t="s">
        <v>386</v>
      </c>
      <c r="D108" s="137" t="n">
        <v>0.822222222222222</v>
      </c>
      <c r="E108" s="137" t="n">
        <v>0.975694444444444</v>
      </c>
      <c r="F108" s="137" t="n">
        <v>0.153472222222222</v>
      </c>
      <c r="G108" s="136" t="n">
        <v>12</v>
      </c>
      <c r="H108" s="138" t="n">
        <v>3</v>
      </c>
    </row>
    <row r="109" customFormat="false" ht="15" hidden="false" customHeight="false" outlineLevel="0" collapsed="false">
      <c r="A109" s="135" t="n">
        <v>126</v>
      </c>
      <c r="B109" s="136" t="s">
        <v>437</v>
      </c>
      <c r="C109" s="136" t="s">
        <v>466</v>
      </c>
      <c r="D109" s="137" t="n">
        <v>0.847222222222222</v>
      </c>
      <c r="E109" s="137" t="n">
        <v>0.960416666666667</v>
      </c>
      <c r="F109" s="137" t="n">
        <v>0.113194444444444</v>
      </c>
      <c r="G109" s="136" t="n">
        <v>8</v>
      </c>
      <c r="H109" s="138" t="n">
        <v>0</v>
      </c>
    </row>
    <row r="110" customFormat="false" ht="15" hidden="false" customHeight="false" outlineLevel="0" collapsed="false">
      <c r="A110" s="135" t="n">
        <v>121</v>
      </c>
      <c r="B110" s="136" t="s">
        <v>183</v>
      </c>
      <c r="C110" s="136" t="s">
        <v>378</v>
      </c>
      <c r="D110" s="137" t="n">
        <v>0.844444444444444</v>
      </c>
      <c r="E110" s="137" t="n">
        <v>0.972222222222222</v>
      </c>
      <c r="F110" s="137" t="n">
        <v>0.127777777777778</v>
      </c>
      <c r="G110" s="136" t="n">
        <v>8</v>
      </c>
      <c r="H110" s="138" t="n">
        <v>0</v>
      </c>
    </row>
    <row r="111" customFormat="false" ht="15" hidden="false" customHeight="false" outlineLevel="0" collapsed="false">
      <c r="A111" s="135" t="n">
        <v>107</v>
      </c>
      <c r="B111" s="136" t="s">
        <v>398</v>
      </c>
      <c r="C111" s="136" t="s">
        <v>431</v>
      </c>
      <c r="D111" s="137" t="n">
        <v>0.750694444444445</v>
      </c>
      <c r="E111" s="137" t="n">
        <v>0.890972222222222</v>
      </c>
      <c r="F111" s="137" t="n">
        <v>0.140277777777778</v>
      </c>
      <c r="G111" s="136" t="n">
        <v>7</v>
      </c>
      <c r="H111" s="138" t="n">
        <v>0</v>
      </c>
    </row>
    <row r="112" customFormat="false" ht="15" hidden="false" customHeight="false" outlineLevel="0" collapsed="false">
      <c r="A112" s="135" t="n">
        <v>85</v>
      </c>
      <c r="B112" s="136" t="s">
        <v>398</v>
      </c>
      <c r="C112" s="136" t="s">
        <v>427</v>
      </c>
      <c r="D112" s="137" t="n">
        <v>0.79375</v>
      </c>
      <c r="E112" s="137" t="n">
        <v>0.934722222222222</v>
      </c>
      <c r="F112" s="137" t="n">
        <v>0.140972222222222</v>
      </c>
      <c r="G112" s="136" t="n">
        <v>7</v>
      </c>
      <c r="H112" s="138" t="n">
        <v>0</v>
      </c>
    </row>
    <row r="113" customFormat="false" ht="15" hidden="false" customHeight="false" outlineLevel="0" collapsed="false">
      <c r="A113" s="135" t="n">
        <v>44</v>
      </c>
      <c r="B113" s="136" t="s">
        <v>437</v>
      </c>
      <c r="C113" s="136" t="n">
        <v>69</v>
      </c>
      <c r="D113" s="137" t="n">
        <v>0.820833333333333</v>
      </c>
      <c r="E113" s="137" t="n">
        <v>0.968055555555556</v>
      </c>
      <c r="F113" s="137" t="n">
        <v>0.147222222222222</v>
      </c>
      <c r="G113" s="136" t="n">
        <v>8</v>
      </c>
      <c r="H113" s="138" t="n">
        <v>1</v>
      </c>
    </row>
    <row r="114" customFormat="false" ht="15" hidden="false" customHeight="false" outlineLevel="0" collapsed="false">
      <c r="A114" s="135" t="n">
        <v>20</v>
      </c>
      <c r="B114" s="136" t="s">
        <v>183</v>
      </c>
      <c r="C114" s="136" t="s">
        <v>394</v>
      </c>
      <c r="D114" s="137" t="n">
        <v>0.792361111111111</v>
      </c>
      <c r="E114" s="137" t="n">
        <v>0.892361111111111</v>
      </c>
      <c r="F114" s="137" t="n">
        <v>0.1</v>
      </c>
      <c r="G114" s="136" t="n">
        <v>5</v>
      </c>
      <c r="H114" s="138" t="n">
        <v>0</v>
      </c>
    </row>
    <row r="115" customFormat="false" ht="15" hidden="false" customHeight="false" outlineLevel="0" collapsed="false">
      <c r="A115" s="135" t="n">
        <v>200</v>
      </c>
      <c r="B115" s="136" t="s">
        <v>481</v>
      </c>
      <c r="C115" s="136"/>
      <c r="D115" s="137" t="n">
        <v>0.845138888888889</v>
      </c>
      <c r="E115" s="137" t="n">
        <v>0.96875</v>
      </c>
      <c r="F115" s="137" t="n">
        <v>0.123611111111111</v>
      </c>
      <c r="G115" s="136" t="n">
        <v>4</v>
      </c>
      <c r="H115" s="138" t="n">
        <v>0</v>
      </c>
    </row>
    <row r="116" customFormat="false" ht="15" hidden="false" customHeight="false" outlineLevel="0" collapsed="false">
      <c r="A116" s="135" t="n">
        <v>2</v>
      </c>
      <c r="B116" s="136" t="s">
        <v>183</v>
      </c>
      <c r="C116" s="136" t="s">
        <v>482</v>
      </c>
      <c r="D116" s="137"/>
      <c r="E116" s="137"/>
      <c r="F116" s="137" t="n">
        <v>0</v>
      </c>
      <c r="G116" s="136"/>
      <c r="H116" s="138" t="n">
        <v>0</v>
      </c>
    </row>
    <row r="117" customFormat="false" ht="15" hidden="false" customHeight="false" outlineLevel="0" collapsed="false">
      <c r="A117" s="135" t="n">
        <v>3</v>
      </c>
      <c r="B117" s="136" t="s">
        <v>437</v>
      </c>
      <c r="C117" s="136" t="s">
        <v>483</v>
      </c>
      <c r="D117" s="137"/>
      <c r="E117" s="137"/>
      <c r="F117" s="137" t="n">
        <v>0</v>
      </c>
      <c r="G117" s="136"/>
      <c r="H117" s="138" t="n">
        <v>0</v>
      </c>
    </row>
    <row r="118" customFormat="false" ht="15" hidden="false" customHeight="false" outlineLevel="0" collapsed="false">
      <c r="A118" s="135" t="n">
        <v>26</v>
      </c>
      <c r="B118" s="136" t="s">
        <v>183</v>
      </c>
      <c r="C118" s="136" t="s">
        <v>484</v>
      </c>
      <c r="D118" s="137"/>
      <c r="E118" s="137"/>
      <c r="F118" s="137" t="n">
        <v>0</v>
      </c>
      <c r="G118" s="136"/>
      <c r="H118" s="138" t="n">
        <v>0</v>
      </c>
    </row>
    <row r="119" customFormat="false" ht="15" hidden="false" customHeight="false" outlineLevel="0" collapsed="false">
      <c r="A119" s="135" t="n">
        <v>29</v>
      </c>
      <c r="B119" s="136" t="s">
        <v>437</v>
      </c>
      <c r="C119" s="136" t="s">
        <v>485</v>
      </c>
      <c r="D119" s="137"/>
      <c r="E119" s="137"/>
      <c r="F119" s="137" t="n">
        <v>0</v>
      </c>
      <c r="G119" s="136"/>
      <c r="H119" s="138" t="n">
        <v>0</v>
      </c>
    </row>
    <row r="120" customFormat="false" ht="15" hidden="false" customHeight="false" outlineLevel="0" collapsed="false">
      <c r="A120" s="135" t="n">
        <v>46</v>
      </c>
      <c r="B120" s="136" t="s">
        <v>18</v>
      </c>
      <c r="C120" s="136" t="s">
        <v>486</v>
      </c>
      <c r="D120" s="137"/>
      <c r="E120" s="137"/>
      <c r="F120" s="137" t="n">
        <v>0</v>
      </c>
      <c r="G120" s="136"/>
      <c r="H120" s="138" t="n">
        <v>0</v>
      </c>
    </row>
    <row r="121" customFormat="false" ht="15" hidden="false" customHeight="false" outlineLevel="0" collapsed="false">
      <c r="A121" s="135" t="n">
        <v>64</v>
      </c>
      <c r="B121" s="136" t="s">
        <v>183</v>
      </c>
      <c r="C121" s="136" t="s">
        <v>487</v>
      </c>
      <c r="D121" s="137"/>
      <c r="E121" s="137"/>
      <c r="F121" s="137" t="n">
        <v>0</v>
      </c>
      <c r="G121" s="136"/>
      <c r="H121" s="138" t="n">
        <v>0</v>
      </c>
    </row>
    <row r="122" customFormat="false" ht="15" hidden="false" customHeight="false" outlineLevel="0" collapsed="false">
      <c r="A122" s="135" t="n">
        <v>75</v>
      </c>
      <c r="B122" s="136" t="s">
        <v>183</v>
      </c>
      <c r="C122" s="136" t="s">
        <v>488</v>
      </c>
      <c r="D122" s="137"/>
      <c r="E122" s="137"/>
      <c r="F122" s="137" t="n">
        <v>0</v>
      </c>
      <c r="G122" s="136"/>
      <c r="H122" s="138" t="n">
        <v>0</v>
      </c>
    </row>
    <row r="123" customFormat="false" ht="15" hidden="false" customHeight="false" outlineLevel="0" collapsed="false">
      <c r="A123" s="135" t="n">
        <v>83</v>
      </c>
      <c r="B123" s="136"/>
      <c r="C123" s="136"/>
      <c r="D123" s="137"/>
      <c r="E123" s="137"/>
      <c r="F123" s="137" t="n">
        <v>0</v>
      </c>
      <c r="G123" s="136"/>
      <c r="H123" s="138" t="n">
        <v>0</v>
      </c>
    </row>
    <row r="124" customFormat="false" ht="15" hidden="false" customHeight="false" outlineLevel="0" collapsed="false">
      <c r="A124" s="135" t="n">
        <v>88</v>
      </c>
      <c r="B124" s="136" t="s">
        <v>437</v>
      </c>
      <c r="C124" s="136" t="s">
        <v>489</v>
      </c>
      <c r="D124" s="137"/>
      <c r="E124" s="137"/>
      <c r="F124" s="137" t="n">
        <v>0</v>
      </c>
      <c r="G124" s="136"/>
      <c r="H124" s="138" t="n">
        <v>0</v>
      </c>
    </row>
    <row r="125" customFormat="false" ht="15" hidden="false" customHeight="false" outlineLevel="0" collapsed="false">
      <c r="A125" s="135" t="n">
        <v>90</v>
      </c>
      <c r="B125" s="136" t="s">
        <v>183</v>
      </c>
      <c r="C125" s="136" t="s">
        <v>490</v>
      </c>
      <c r="D125" s="137"/>
      <c r="E125" s="137"/>
      <c r="F125" s="137" t="n">
        <v>0</v>
      </c>
      <c r="G125" s="136"/>
      <c r="H125" s="138" t="n">
        <v>0</v>
      </c>
    </row>
    <row r="126" customFormat="false" ht="15" hidden="false" customHeight="false" outlineLevel="0" collapsed="false">
      <c r="A126" s="135" t="n">
        <v>93</v>
      </c>
      <c r="B126" s="136" t="s">
        <v>183</v>
      </c>
      <c r="C126" s="136" t="s">
        <v>491</v>
      </c>
      <c r="D126" s="137"/>
      <c r="E126" s="137"/>
      <c r="F126" s="137" t="n">
        <v>0</v>
      </c>
      <c r="G126" s="136"/>
      <c r="H126" s="138" t="n">
        <v>0</v>
      </c>
    </row>
    <row r="127" customFormat="false" ht="15" hidden="false" customHeight="false" outlineLevel="0" collapsed="false">
      <c r="A127" s="135" t="n">
        <v>96</v>
      </c>
      <c r="B127" s="136" t="s">
        <v>183</v>
      </c>
      <c r="C127" s="136" t="s">
        <v>390</v>
      </c>
      <c r="D127" s="137"/>
      <c r="E127" s="137"/>
      <c r="F127" s="137" t="n">
        <v>0</v>
      </c>
      <c r="G127" s="136"/>
      <c r="H127" s="138" t="n">
        <v>0</v>
      </c>
    </row>
    <row r="128" customFormat="false" ht="15" hidden="false" customHeight="false" outlineLevel="0" collapsed="false">
      <c r="A128" s="135" t="n">
        <v>102</v>
      </c>
      <c r="B128" s="136" t="s">
        <v>18</v>
      </c>
      <c r="C128" s="136" t="s">
        <v>492</v>
      </c>
      <c r="D128" s="137"/>
      <c r="E128" s="137"/>
      <c r="F128" s="137" t="n">
        <v>0</v>
      </c>
      <c r="G128" s="136"/>
      <c r="H128" s="138" t="n">
        <v>0</v>
      </c>
    </row>
    <row r="129" customFormat="false" ht="15" hidden="false" customHeight="false" outlineLevel="0" collapsed="false">
      <c r="A129" s="135" t="n">
        <v>105</v>
      </c>
      <c r="B129" s="136"/>
      <c r="C129" s="136"/>
      <c r="D129" s="137"/>
      <c r="E129" s="137"/>
      <c r="F129" s="137" t="n">
        <v>0</v>
      </c>
      <c r="G129" s="136"/>
      <c r="H129" s="138" t="n">
        <v>0</v>
      </c>
    </row>
    <row r="130" customFormat="false" ht="15.75" hidden="false" customHeight="false" outlineLevel="0" collapsed="false">
      <c r="A130" s="139" t="n">
        <v>117</v>
      </c>
      <c r="B130" s="140"/>
      <c r="C130" s="140" t="s">
        <v>493</v>
      </c>
      <c r="D130" s="141"/>
      <c r="E130" s="141"/>
      <c r="F130" s="141" t="n">
        <v>0</v>
      </c>
      <c r="G130" s="140"/>
      <c r="H130" s="142" t="n">
        <v>0</v>
      </c>
    </row>
  </sheetData>
  <mergeCells count="1">
    <mergeCell ref="D1:H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LibreOffice/5.1.4.2$Linux_x86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2016-11-17T20:29:05Z</dcterms:created>
  <dc:creator>Tohares</dc:creator>
  <dc:description/>
  <dc:language>cs-CZ</dc:language>
  <cp:lastModifiedBy/>
  <cp:lastPrinted>2016-11-26T00:01:49Z</cp:lastPrinted>
  <dcterms:modified xsi:type="dcterms:W3CDTF">2016-12-05T15:53:33Z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